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11年8月迄" sheetId="1" r:id="rId1"/>
  </sheets>
  <definedNames/>
  <calcPr fullCalcOnLoad="1"/>
</workbook>
</file>

<file path=xl/sharedStrings.xml><?xml version="1.0" encoding="utf-8"?>
<sst xmlns="http://schemas.openxmlformats.org/spreadsheetml/2006/main" count="148" uniqueCount="118">
  <si>
    <t>豊田化工㈱</t>
  </si>
  <si>
    <t>電力使用量ＫＷＨ</t>
  </si>
  <si>
    <t>月度</t>
  </si>
  <si>
    <t>05ｙ</t>
  </si>
  <si>
    <t>電力代金実績（円）</t>
  </si>
  <si>
    <t>０５年8月</t>
  </si>
  <si>
    <t>９月</t>
  </si>
  <si>
    <t>１０月</t>
  </si>
  <si>
    <t>１１月</t>
  </si>
  <si>
    <t>１２月</t>
  </si>
  <si>
    <t>０６年１月</t>
  </si>
  <si>
    <t>２月</t>
  </si>
  <si>
    <t>３月</t>
  </si>
  <si>
    <t>稼働率実績（％）</t>
  </si>
  <si>
    <t>単位稼働率当り電力量（ＫＷＨ／％）</t>
  </si>
  <si>
    <t>対８月削減率（％）</t>
  </si>
  <si>
    <t>電力削減実績データ</t>
  </si>
  <si>
    <t>ﾏｲﾅｽ表示が削減率</t>
  </si>
  <si>
    <t>２月度非常事態　即是正の事</t>
  </si>
  <si>
    <t>４月</t>
  </si>
  <si>
    <t>５月</t>
  </si>
  <si>
    <t>６月</t>
  </si>
  <si>
    <t>７月</t>
  </si>
  <si>
    <t>８月</t>
  </si>
  <si>
    <t>０７年１月</t>
  </si>
  <si>
    <t>中電電力料金小変更</t>
  </si>
  <si>
    <t>稼働率実績</t>
  </si>
  <si>
    <t>稼働率計画</t>
  </si>
  <si>
    <t>８月度非常事態　即是正の事</t>
  </si>
  <si>
    <t>４月</t>
  </si>
  <si>
    <t>５月</t>
  </si>
  <si>
    <t>６月</t>
  </si>
  <si>
    <t>７月</t>
  </si>
  <si>
    <t>最大電力（デマンド）KW</t>
  </si>
  <si>
    <t>基本料金</t>
  </si>
  <si>
    <t>基本料金（円）</t>
  </si>
  <si>
    <t>適用デマンド</t>
  </si>
  <si>
    <t>KW</t>
  </si>
  <si>
    <t>電力代金予算額（円）</t>
  </si>
  <si>
    <t>円/KW</t>
  </si>
  <si>
    <t>A</t>
  </si>
  <si>
    <t>B</t>
  </si>
  <si>
    <t>=A×B</t>
  </si>
  <si>
    <t>８月</t>
  </si>
  <si>
    <t>９月</t>
  </si>
  <si>
    <t>１０月</t>
  </si>
  <si>
    <t>台数20→１８台</t>
  </si>
  <si>
    <t>080101 0.25円／ｋｗｈＵＰ</t>
  </si>
  <si>
    <t>０８年１月</t>
  </si>
  <si>
    <t>２月</t>
  </si>
  <si>
    <t>３月</t>
  </si>
  <si>
    <t>台数18→19台</t>
  </si>
  <si>
    <t>中電電力料金値上げ08年４月～０．４６円/Kwh  UP</t>
  </si>
  <si>
    <t>６月</t>
  </si>
  <si>
    <t>昼間11.73／１ＫＷＨ</t>
  </si>
  <si>
    <t>夜間9.29／１ＫＷＨ</t>
  </si>
  <si>
    <t>重負荷時間14．39／ＫＷＨ</t>
  </si>
  <si>
    <t>燃料費調整0→0.5　０８年７月</t>
  </si>
  <si>
    <t>電力メータ交換</t>
  </si>
  <si>
    <t>→1.22　０８年１０月</t>
  </si>
  <si>
    <t>１１月</t>
  </si>
  <si>
    <t>→2.51/KWh ２００９年１月</t>
  </si>
  <si>
    <t>１2月</t>
  </si>
  <si>
    <t>→1.97/KWh ２００９年４月</t>
  </si>
  <si>
    <t>台数19→19台電動に入れ替え</t>
  </si>
  <si>
    <t>→0.96/KWh２００９年５月</t>
  </si>
  <si>
    <t>→0.48/KWh２００９年６月</t>
  </si>
  <si>
    <t>7月</t>
  </si>
  <si>
    <t>→▲0.33/KWh２００９年８月</t>
  </si>
  <si>
    <t>→▲0.01/KWh２００９年７月</t>
  </si>
  <si>
    <t>９月</t>
  </si>
  <si>
    <t>→▲0.94／ＫＷｈ２００９年１０月</t>
  </si>
  <si>
    <t>→▲0.76/KWh２００９年９月</t>
  </si>
  <si>
    <t>10月</t>
  </si>
  <si>
    <t>→▲0.92／ＫＷｈ２００９年１1月</t>
  </si>
  <si>
    <t>→▲0.81／ＫＷｈ２００９年１2月</t>
  </si>
  <si>
    <t>12月</t>
  </si>
  <si>
    <t>→▲0.71/KWｈ2010年1月</t>
  </si>
  <si>
    <t>→▲0.59/KWh2010年2月</t>
  </si>
  <si>
    <t>2月</t>
  </si>
  <si>
    <t>→▲0.45/KWh2010年3月</t>
  </si>
  <si>
    <t>→▲0.68/KWh2010年4月</t>
  </si>
  <si>
    <t>4月</t>
  </si>
  <si>
    <t>→▲0.59/KWh2010年5月</t>
  </si>
  <si>
    <t>→▲0.48/KWh2010年6月</t>
  </si>
  <si>
    <t>６月</t>
  </si>
  <si>
    <t>→▲0.34/KWh2010年7月</t>
  </si>
  <si>
    <t>７月</t>
  </si>
  <si>
    <t>→▲0.14/KWh2010年8月</t>
  </si>
  <si>
    <t>８月</t>
  </si>
  <si>
    <t>１０月</t>
  </si>
  <si>
    <t>→▲0.07/KWh2010年9月</t>
  </si>
  <si>
    <t>→▲0.05/KWh2010年10月</t>
  </si>
  <si>
    <t>→▲0.16/KWh2010年11月</t>
  </si>
  <si>
    <t>１１月</t>
  </si>
  <si>
    <t>台数19→18台ＦＥ120出し</t>
  </si>
  <si>
    <t>組立ブース設置</t>
  </si>
  <si>
    <t>台数18→17台Ｊ150ＥⅡ出し</t>
  </si>
  <si>
    <t>→▲0.21/KWh2010年12月</t>
  </si>
  <si>
    <t>→▲0.34/KWh2011年1月</t>
  </si>
  <si>
    <t>→▲0.47/KWh2011年2月</t>
  </si>
  <si>
    <t>→▲0.47/KWh2011年3月</t>
  </si>
  <si>
    <t>３月</t>
  </si>
  <si>
    <t>→▲0.39/KWh2011年4月</t>
  </si>
  <si>
    <t>４月</t>
  </si>
  <si>
    <t>台数17→18台E-3設置</t>
  </si>
  <si>
    <t>→▲0.23/KWh2011年5月</t>
  </si>
  <si>
    <t>５月</t>
  </si>
  <si>
    <t>→▲0.04/KWh2011年6月</t>
  </si>
  <si>
    <t>予定</t>
  </si>
  <si>
    <t>今後デマンドを</t>
  </si>
  <si>
    <t>207以下に</t>
  </si>
  <si>
    <t>押さえられないか</t>
  </si>
  <si>
    <t>→0.20/KWh2011年7月</t>
  </si>
  <si>
    <t>→デマンド目標を</t>
  </si>
  <si>
    <t>240ＫＷとする</t>
  </si>
  <si>
    <t>→0.41/KWh2011年8月</t>
  </si>
  <si>
    <t>→064/KWh2011年9月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</si>
</sst>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#,##0.0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_ "/>
    <numFmt numFmtId="189" formatCode="0.0000000_ "/>
    <numFmt numFmtId="190" formatCode="0.000000_ "/>
    <numFmt numFmtId="191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25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78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178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178" fontId="6" fillId="0" borderId="3" xfId="0" applyNumberFormat="1" applyFont="1" applyBorder="1" applyAlignment="1">
      <alignment/>
    </xf>
    <xf numFmtId="178" fontId="1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8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7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" xfId="0" applyNumberFormat="1" applyBorder="1" applyAlignment="1" quotePrefix="1">
      <alignment/>
    </xf>
    <xf numFmtId="182" fontId="0" fillId="0" borderId="1" xfId="0" applyNumberFormat="1" applyBorder="1" applyAlignment="1">
      <alignment/>
    </xf>
    <xf numFmtId="0" fontId="2" fillId="0" borderId="11" xfId="0" applyFont="1" applyBorder="1" applyAlignment="1">
      <alignment/>
    </xf>
    <xf numFmtId="3" fontId="0" fillId="0" borderId="16" xfId="0" applyNumberFormat="1" applyBorder="1" applyAlignment="1">
      <alignment/>
    </xf>
    <xf numFmtId="0" fontId="12" fillId="0" borderId="4" xfId="0" applyFont="1" applyBorder="1" applyAlignment="1">
      <alignment/>
    </xf>
    <xf numFmtId="18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0" fillId="0" borderId="18" xfId="0" applyNumberFormat="1" applyBorder="1" applyAlignment="1">
      <alignment/>
    </xf>
    <xf numFmtId="178" fontId="11" fillId="0" borderId="4" xfId="0" applyNumberFormat="1" applyFont="1" applyBorder="1" applyAlignment="1">
      <alignment/>
    </xf>
    <xf numFmtId="3" fontId="0" fillId="0" borderId="23" xfId="0" applyNumberFormat="1" applyFill="1" applyBorder="1" applyAlignment="1">
      <alignment/>
    </xf>
    <xf numFmtId="182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188" fontId="0" fillId="0" borderId="1" xfId="0" applyNumberFormat="1" applyBorder="1" applyAlignment="1">
      <alignment/>
    </xf>
    <xf numFmtId="178" fontId="6" fillId="0" borderId="4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 quotePrefix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55" fontId="0" fillId="0" borderId="28" xfId="0" applyNumberFormat="1" applyBorder="1" applyAlignment="1" quotePrefix="1">
      <alignment/>
    </xf>
    <xf numFmtId="188" fontId="0" fillId="0" borderId="4" xfId="0" applyNumberFormat="1" applyBorder="1" applyAlignment="1">
      <alignment/>
    </xf>
    <xf numFmtId="55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78" fontId="11" fillId="0" borderId="1" xfId="0" applyNumberFormat="1" applyFont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23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0" xfId="0" applyNumberFormat="1" applyAlignment="1">
      <alignment/>
    </xf>
    <xf numFmtId="188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32" xfId="0" applyBorder="1" applyAlignment="1">
      <alignment/>
    </xf>
    <xf numFmtId="188" fontId="0" fillId="0" borderId="1" xfId="0" applyNumberFormat="1" applyFill="1" applyBorder="1" applyAlignment="1">
      <alignment/>
    </xf>
    <xf numFmtId="0" fontId="0" fillId="0" borderId="33" xfId="0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1" xfId="0" applyFont="1" applyBorder="1" applyAlignment="1">
      <alignment/>
    </xf>
    <xf numFmtId="55" fontId="0" fillId="0" borderId="1" xfId="0" applyNumberForma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31" xfId="0" applyNumberFormat="1" applyFill="1" applyBorder="1" applyAlignment="1">
      <alignment/>
    </xf>
    <xf numFmtId="55" fontId="0" fillId="0" borderId="31" xfId="0" applyNumberFormat="1" applyFill="1" applyBorder="1" applyAlignment="1">
      <alignment/>
    </xf>
    <xf numFmtId="182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0" xfId="0" applyFill="1" applyAlignment="1">
      <alignment/>
    </xf>
    <xf numFmtId="0" fontId="0" fillId="0" borderId="35" xfId="0" applyFill="1" applyBorder="1" applyAlignment="1">
      <alignment/>
    </xf>
    <xf numFmtId="0" fontId="6" fillId="0" borderId="3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8225"/>
          <c:w val="0.524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'11年8月迄'!$B$4</c:f>
              <c:strCache>
                <c:ptCount val="1"/>
                <c:pt idx="0">
                  <c:v>電力使用量ＫＷＨ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'11年8月迄'!$A$5:$A$72</c:f>
              <c:strCache/>
            </c:strRef>
          </c:cat>
          <c:val>
            <c:numRef>
              <c:f>'11年8月迄'!$B$5:$B$72</c:f>
              <c:numCache/>
            </c:numRef>
          </c:val>
          <c:smooth val="0"/>
        </c:ser>
        <c:marker val="1"/>
        <c:axId val="592315"/>
        <c:axId val="5330836"/>
      </c:lineChart>
      <c:catAx>
        <c:axId val="59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ＫＷＨ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0836"/>
        <c:crosses val="autoZero"/>
        <c:auto val="1"/>
        <c:lblOffset val="100"/>
        <c:noMultiLvlLbl val="0"/>
      </c:catAx>
      <c:valAx>
        <c:axId val="533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53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稼働率実績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'11年8月迄'!$C$4</c:f>
              <c:strCache>
                <c:ptCount val="1"/>
                <c:pt idx="0">
                  <c:v>稼働率実績（％）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'11年8月迄'!$A$7:$A$76</c:f>
              <c:strCache/>
            </c:strRef>
          </c:cat>
          <c:val>
            <c:numRef>
              <c:f>'11年8月迄'!$C$7:$C$76</c:f>
              <c:numCache/>
            </c:numRef>
          </c:val>
          <c:smooth val="0"/>
        </c:ser>
        <c:marker val="1"/>
        <c:axId val="47977525"/>
        <c:axId val="29144542"/>
      </c:line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144542"/>
        <c:crosses val="autoZero"/>
        <c:auto val="1"/>
        <c:lblOffset val="100"/>
        <c:noMultiLvlLbl val="0"/>
      </c:catAx>
      <c:valAx>
        <c:axId val="29144542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97752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'11年8月迄'!$D$4</c:f>
              <c:strCache>
                <c:ptCount val="1"/>
                <c:pt idx="0">
                  <c:v>単位稼働率当り電力量（ＫＷＨ／％）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'11年8月迄'!$A$8:$A$76</c:f>
              <c:strCache/>
            </c:strRef>
          </c:cat>
          <c:val>
            <c:numRef>
              <c:f>'11年8月迄'!$D$8:$D$76</c:f>
              <c:numCache/>
            </c:numRef>
          </c:val>
          <c:smooth val="0"/>
        </c:ser>
        <c:marker val="1"/>
        <c:axId val="60974287"/>
        <c:axId val="11897672"/>
      </c:line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97672"/>
        <c:crosses val="autoZero"/>
        <c:auto val="1"/>
        <c:lblOffset val="100"/>
        <c:noMultiLvlLbl val="0"/>
      </c:catAx>
      <c:valAx>
        <c:axId val="118976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97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対０５年８月削減率（％）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'11年8月迄'!$E$4</c:f>
              <c:strCache>
                <c:ptCount val="1"/>
                <c:pt idx="0">
                  <c:v>対８月削減率（％）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'11年8月迄'!$A$6:$A$76</c:f>
              <c:strCache/>
            </c:strRef>
          </c:cat>
          <c:val>
            <c:numRef>
              <c:f>'11年8月迄'!$E$6:$E$76</c:f>
              <c:numCache/>
            </c:numRef>
          </c:val>
          <c:smooth val="0"/>
        </c:ser>
        <c:marker val="1"/>
        <c:axId val="39970185"/>
        <c:axId val="24187346"/>
      </c:line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87346"/>
        <c:crosses val="autoZero"/>
        <c:auto val="1"/>
        <c:lblOffset val="100"/>
        <c:noMultiLvlLbl val="0"/>
      </c:catAx>
      <c:valAx>
        <c:axId val="241873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70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電力代金目標値・実績値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'11年8月迄'!$F$4</c:f>
              <c:strCache>
                <c:ptCount val="1"/>
                <c:pt idx="0">
                  <c:v>電力代金実績（円）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'11年8月迄'!$A$5:$A$76</c:f>
              <c:strCache/>
            </c:strRef>
          </c:cat>
          <c:val>
            <c:numRef>
              <c:f>'11年8月迄'!$F$5:$F$76</c:f>
              <c:numCache/>
            </c:numRef>
          </c:val>
          <c:smooth val="0"/>
        </c:ser>
        <c:ser>
          <c:idx val="1"/>
          <c:order val="1"/>
          <c:tx>
            <c:strRef>
              <c:f>'11年8月迄'!$G$4</c:f>
              <c:strCache>
                <c:ptCount val="1"/>
                <c:pt idx="0">
                  <c:v>電力代金予算額（円）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'11年8月迄'!$A$5:$A$76</c:f>
              <c:strCache/>
            </c:strRef>
          </c:cat>
          <c:val>
            <c:numRef>
              <c:f>'11年8月迄'!$G$5:$G$76</c:f>
              <c:numCache/>
            </c:numRef>
          </c:val>
          <c:smooth val="0"/>
        </c:ser>
        <c:marker val="1"/>
        <c:axId val="16359523"/>
        <c:axId val="13017980"/>
      </c:lineChart>
      <c:catAx>
        <c:axId val="1635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17980"/>
        <c:crosses val="autoZero"/>
        <c:auto val="1"/>
        <c:lblOffset val="100"/>
        <c:noMultiLvlLbl val="0"/>
      </c:catAx>
      <c:valAx>
        <c:axId val="13017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35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'11年8月迄'!$M$4:$M$5</c:f>
              <c:strCache>
                <c:ptCount val="1"/>
                <c:pt idx="0">
                  <c:v>基本料金（円） =A×B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'11年8月迄'!$A$7:$A$86</c:f>
              <c:strCache/>
            </c:strRef>
          </c:cat>
          <c:val>
            <c:numRef>
              <c:f>'11年8月迄'!$M$7:$M$86</c:f>
              <c:numCache/>
            </c:numRef>
          </c:val>
          <c:smooth val="0"/>
        </c:ser>
        <c:marker val="1"/>
        <c:axId val="50052957"/>
        <c:axId val="47823430"/>
      </c:lineChart>
      <c:catAx>
        <c:axId val="5005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23430"/>
        <c:crosses val="autoZero"/>
        <c:auto val="1"/>
        <c:lblOffset val="100"/>
        <c:noMultiLvlLbl val="0"/>
      </c:catAx>
      <c:valAx>
        <c:axId val="47823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05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'11年8月迄'!$J$4</c:f>
              <c:strCache>
                <c:ptCount val="1"/>
                <c:pt idx="0">
                  <c:v>最大電力（デマンド）KW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'11年8月迄'!$A$5:$A$76</c:f>
              <c:strCache/>
            </c:strRef>
          </c:cat>
          <c:val>
            <c:numRef>
              <c:f>'11年8月迄'!$J$5:$J$76</c:f>
              <c:numCache/>
            </c:numRef>
          </c:val>
        </c:ser>
        <c:axId val="27757687"/>
        <c:axId val="48492592"/>
      </c:barChart>
      <c:catAx>
        <c:axId val="27757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92592"/>
        <c:crosses val="autoZero"/>
        <c:auto val="1"/>
        <c:lblOffset val="100"/>
        <c:noMultiLvlLbl val="0"/>
      </c:catAx>
      <c:valAx>
        <c:axId val="48492592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757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0.2785</cdr:y>
    </cdr:from>
    <cdr:to>
      <cdr:x>0.92975</cdr:x>
      <cdr:y>0.34375</cdr:y>
    </cdr:to>
    <cdr:sp>
      <cdr:nvSpPr>
        <cdr:cNvPr id="1" name="Oval 2"/>
        <cdr:cNvSpPr>
          <a:spLocks/>
        </cdr:cNvSpPr>
      </cdr:nvSpPr>
      <cdr:spPr>
        <a:xfrm>
          <a:off x="2447925" y="1771650"/>
          <a:ext cx="78105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２０１１年７月</a:t>
          </a:r>
        </a:p>
      </cdr:txBody>
    </cdr:sp>
  </cdr:relSizeAnchor>
  <cdr:relSizeAnchor xmlns:cdr="http://schemas.openxmlformats.org/drawingml/2006/chartDrawing">
    <cdr:from>
      <cdr:x>0.56175</cdr:x>
      <cdr:y>0.3215</cdr:y>
    </cdr:from>
    <cdr:to>
      <cdr:x>0.705</cdr:x>
      <cdr:y>0.40575</cdr:y>
    </cdr:to>
    <cdr:sp>
      <cdr:nvSpPr>
        <cdr:cNvPr id="2" name="Line 4"/>
        <cdr:cNvSpPr>
          <a:spLocks/>
        </cdr:cNvSpPr>
      </cdr:nvSpPr>
      <cdr:spPr>
        <a:xfrm flipH="1">
          <a:off x="1952625" y="2047875"/>
          <a:ext cx="495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</cdr:x>
      <cdr:y>0.55575</cdr:y>
    </cdr:from>
    <cdr:to>
      <cdr:x>0.87275</cdr:x>
      <cdr:y>0.6945</cdr:y>
    </cdr:to>
    <cdr:sp>
      <cdr:nvSpPr>
        <cdr:cNvPr id="1" name="Oval 1"/>
        <cdr:cNvSpPr>
          <a:spLocks/>
        </cdr:cNvSpPr>
      </cdr:nvSpPr>
      <cdr:spPr>
        <a:xfrm>
          <a:off x="2686050" y="3724275"/>
          <a:ext cx="581025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目標
240ＫＷ</a:t>
          </a:r>
        </a:p>
      </cdr:txBody>
    </cdr:sp>
  </cdr:relSizeAnchor>
  <cdr:relSizeAnchor xmlns:cdr="http://schemas.openxmlformats.org/drawingml/2006/chartDrawing">
    <cdr:from>
      <cdr:x>0.065</cdr:x>
      <cdr:y>0.5215</cdr:y>
    </cdr:from>
    <cdr:to>
      <cdr:x>0.79475</cdr:x>
      <cdr:y>0.5215</cdr:y>
    </cdr:to>
    <cdr:sp>
      <cdr:nvSpPr>
        <cdr:cNvPr id="2" name="Line 2"/>
        <cdr:cNvSpPr>
          <a:spLocks/>
        </cdr:cNvSpPr>
      </cdr:nvSpPr>
      <cdr:spPr>
        <a:xfrm>
          <a:off x="238125" y="349567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0.5215</cdr:y>
    </cdr:from>
    <cdr:to>
      <cdr:x>0.69575</cdr:x>
      <cdr:y>0.59325</cdr:y>
    </cdr:to>
    <cdr:sp>
      <cdr:nvSpPr>
        <cdr:cNvPr id="3" name="Line 3"/>
        <cdr:cNvSpPr>
          <a:spLocks/>
        </cdr:cNvSpPr>
      </cdr:nvSpPr>
      <cdr:spPr>
        <a:xfrm>
          <a:off x="2609850" y="34956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24</xdr:row>
      <xdr:rowOff>0</xdr:rowOff>
    </xdr:from>
    <xdr:to>
      <xdr:col>23</xdr:col>
      <xdr:colOff>647700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6849725" y="3733800"/>
        <a:ext cx="38862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77</xdr:row>
      <xdr:rowOff>47625</xdr:rowOff>
    </xdr:from>
    <xdr:to>
      <xdr:col>3</xdr:col>
      <xdr:colOff>1495425</xdr:colOff>
      <xdr:row>94</xdr:row>
      <xdr:rowOff>9525</xdr:rowOff>
    </xdr:to>
    <xdr:graphicFrame>
      <xdr:nvGraphicFramePr>
        <xdr:cNvPr id="2" name="Chart 2"/>
        <xdr:cNvGraphicFramePr/>
      </xdr:nvGraphicFramePr>
      <xdr:xfrm>
        <a:off x="19050" y="12344400"/>
        <a:ext cx="44958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152400</xdr:colOff>
      <xdr:row>0</xdr:row>
      <xdr:rowOff>28575</xdr:rowOff>
    </xdr:from>
    <xdr:to>
      <xdr:col>23</xdr:col>
      <xdr:colOff>619125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16811625" y="28575"/>
        <a:ext cx="38957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1828800</xdr:colOff>
      <xdr:row>76</xdr:row>
      <xdr:rowOff>152400</xdr:rowOff>
    </xdr:from>
    <xdr:to>
      <xdr:col>7</xdr:col>
      <xdr:colOff>647700</xdr:colOff>
      <xdr:row>94</xdr:row>
      <xdr:rowOff>9525</xdr:rowOff>
    </xdr:to>
    <xdr:graphicFrame>
      <xdr:nvGraphicFramePr>
        <xdr:cNvPr id="4" name="Chart 4"/>
        <xdr:cNvGraphicFramePr/>
      </xdr:nvGraphicFramePr>
      <xdr:xfrm>
        <a:off x="4848225" y="12277725"/>
        <a:ext cx="421957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</xdr:row>
      <xdr:rowOff>95250</xdr:rowOff>
    </xdr:from>
    <xdr:to>
      <xdr:col>17</xdr:col>
      <xdr:colOff>619125</xdr:colOff>
      <xdr:row>48</xdr:row>
      <xdr:rowOff>47625</xdr:rowOff>
    </xdr:to>
    <xdr:graphicFrame>
      <xdr:nvGraphicFramePr>
        <xdr:cNvPr id="5" name="Chart 6"/>
        <xdr:cNvGraphicFramePr/>
      </xdr:nvGraphicFramePr>
      <xdr:xfrm>
        <a:off x="13230225" y="266700"/>
        <a:ext cx="3362325" cy="708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1543050</xdr:colOff>
      <xdr:row>1</xdr:row>
      <xdr:rowOff>28575</xdr:rowOff>
    </xdr:from>
    <xdr:to>
      <xdr:col>4</xdr:col>
      <xdr:colOff>609600</xdr:colOff>
      <xdr:row>10</xdr:row>
      <xdr:rowOff>85725</xdr:rowOff>
    </xdr:to>
    <xdr:sp>
      <xdr:nvSpPr>
        <xdr:cNvPr id="6" name="Line 13"/>
        <xdr:cNvSpPr>
          <a:spLocks/>
        </xdr:cNvSpPr>
      </xdr:nvSpPr>
      <xdr:spPr>
        <a:xfrm>
          <a:off x="4562475" y="200025"/>
          <a:ext cx="11144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1</xdr:row>
      <xdr:rowOff>142875</xdr:rowOff>
    </xdr:from>
    <xdr:to>
      <xdr:col>6</xdr:col>
      <xdr:colOff>514350</xdr:colOff>
      <xdr:row>12</xdr:row>
      <xdr:rowOff>85725</xdr:rowOff>
    </xdr:to>
    <xdr:sp>
      <xdr:nvSpPr>
        <xdr:cNvPr id="7" name="Line 14"/>
        <xdr:cNvSpPr>
          <a:spLocks/>
        </xdr:cNvSpPr>
      </xdr:nvSpPr>
      <xdr:spPr>
        <a:xfrm>
          <a:off x="6962775" y="314325"/>
          <a:ext cx="89535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1285875</xdr:colOff>
      <xdr:row>2</xdr:row>
      <xdr:rowOff>0</xdr:rowOff>
    </xdr:from>
    <xdr:to>
      <xdr:col>4</xdr:col>
      <xdr:colOff>666750</xdr:colOff>
      <xdr:row>16</xdr:row>
      <xdr:rowOff>76200</xdr:rowOff>
    </xdr:to>
    <xdr:sp>
      <xdr:nvSpPr>
        <xdr:cNvPr id="8" name="Line 15"/>
        <xdr:cNvSpPr>
          <a:spLocks/>
        </xdr:cNvSpPr>
      </xdr:nvSpPr>
      <xdr:spPr>
        <a:xfrm>
          <a:off x="4305300" y="342900"/>
          <a:ext cx="142875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942975</xdr:colOff>
      <xdr:row>3</xdr:row>
      <xdr:rowOff>0</xdr:rowOff>
    </xdr:from>
    <xdr:to>
      <xdr:col>4</xdr:col>
      <xdr:colOff>638175</xdr:colOff>
      <xdr:row>22</xdr:row>
      <xdr:rowOff>76200</xdr:rowOff>
    </xdr:to>
    <xdr:sp>
      <xdr:nvSpPr>
        <xdr:cNvPr id="9" name="Line 17"/>
        <xdr:cNvSpPr>
          <a:spLocks/>
        </xdr:cNvSpPr>
      </xdr:nvSpPr>
      <xdr:spPr>
        <a:xfrm>
          <a:off x="3962400" y="514350"/>
          <a:ext cx="1743075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152400</xdr:rowOff>
    </xdr:from>
    <xdr:to>
      <xdr:col>10</xdr:col>
      <xdr:colOff>314325</xdr:colOff>
      <xdr:row>27</xdr:row>
      <xdr:rowOff>0</xdr:rowOff>
    </xdr:to>
    <xdr:sp>
      <xdr:nvSpPr>
        <xdr:cNvPr id="10" name="Line 22"/>
        <xdr:cNvSpPr>
          <a:spLocks/>
        </xdr:cNvSpPr>
      </xdr:nvSpPr>
      <xdr:spPr>
        <a:xfrm>
          <a:off x="11106150" y="2667000"/>
          <a:ext cx="3048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15</xdr:row>
      <xdr:rowOff>57150</xdr:rowOff>
    </xdr:from>
    <xdr:to>
      <xdr:col>10</xdr:col>
      <xdr:colOff>142875</xdr:colOff>
      <xdr:row>15</xdr:row>
      <xdr:rowOff>152400</xdr:rowOff>
    </xdr:to>
    <xdr:sp>
      <xdr:nvSpPr>
        <xdr:cNvPr id="11" name="Line 23"/>
        <xdr:cNvSpPr>
          <a:spLocks/>
        </xdr:cNvSpPr>
      </xdr:nvSpPr>
      <xdr:spPr>
        <a:xfrm>
          <a:off x="11153775" y="24193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123825</xdr:rowOff>
    </xdr:from>
    <xdr:to>
      <xdr:col>10</xdr:col>
      <xdr:colOff>219075</xdr:colOff>
      <xdr:row>5</xdr:row>
      <xdr:rowOff>152400</xdr:rowOff>
    </xdr:to>
    <xdr:sp>
      <xdr:nvSpPr>
        <xdr:cNvPr id="12" name="Line 24"/>
        <xdr:cNvSpPr>
          <a:spLocks/>
        </xdr:cNvSpPr>
      </xdr:nvSpPr>
      <xdr:spPr>
        <a:xfrm>
          <a:off x="11125200" y="819150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9525</xdr:rowOff>
    </xdr:from>
    <xdr:to>
      <xdr:col>10</xdr:col>
      <xdr:colOff>219075</xdr:colOff>
      <xdr:row>30</xdr:row>
      <xdr:rowOff>142875</xdr:rowOff>
    </xdr:to>
    <xdr:sp>
      <xdr:nvSpPr>
        <xdr:cNvPr id="13" name="Line 25"/>
        <xdr:cNvSpPr>
          <a:spLocks/>
        </xdr:cNvSpPr>
      </xdr:nvSpPr>
      <xdr:spPr>
        <a:xfrm>
          <a:off x="11115675" y="3590925"/>
          <a:ext cx="2000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57</xdr:row>
      <xdr:rowOff>28575</xdr:rowOff>
    </xdr:from>
    <xdr:to>
      <xdr:col>18</xdr:col>
      <xdr:colOff>142875</xdr:colOff>
      <xdr:row>94</xdr:row>
      <xdr:rowOff>57150</xdr:rowOff>
    </xdr:to>
    <xdr:graphicFrame>
      <xdr:nvGraphicFramePr>
        <xdr:cNvPr id="14" name="Chart 26"/>
        <xdr:cNvGraphicFramePr/>
      </xdr:nvGraphicFramePr>
      <xdr:xfrm>
        <a:off x="13325475" y="8896350"/>
        <a:ext cx="3476625" cy="637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200025</xdr:colOff>
      <xdr:row>34</xdr:row>
      <xdr:rowOff>9525</xdr:rowOff>
    </xdr:to>
    <xdr:sp>
      <xdr:nvSpPr>
        <xdr:cNvPr id="15" name="Line 27"/>
        <xdr:cNvSpPr>
          <a:spLocks/>
        </xdr:cNvSpPr>
      </xdr:nvSpPr>
      <xdr:spPr>
        <a:xfrm>
          <a:off x="11096625" y="4486275"/>
          <a:ext cx="200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</xdr:row>
      <xdr:rowOff>47625</xdr:rowOff>
    </xdr:from>
    <xdr:to>
      <xdr:col>4</xdr:col>
      <xdr:colOff>638175</xdr:colOff>
      <xdr:row>28</xdr:row>
      <xdr:rowOff>114300</xdr:rowOff>
    </xdr:to>
    <xdr:sp>
      <xdr:nvSpPr>
        <xdr:cNvPr id="16" name="Line 28"/>
        <xdr:cNvSpPr>
          <a:spLocks/>
        </xdr:cNvSpPr>
      </xdr:nvSpPr>
      <xdr:spPr>
        <a:xfrm>
          <a:off x="3876675" y="390525"/>
          <a:ext cx="1828800" cy="406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1200150</xdr:colOff>
      <xdr:row>30</xdr:row>
      <xdr:rowOff>0</xdr:rowOff>
    </xdr:from>
    <xdr:to>
      <xdr:col>10</xdr:col>
      <xdr:colOff>304800</xdr:colOff>
      <xdr:row>40</xdr:row>
      <xdr:rowOff>0</xdr:rowOff>
    </xdr:to>
    <xdr:sp>
      <xdr:nvSpPr>
        <xdr:cNvPr id="17" name="Line 29"/>
        <xdr:cNvSpPr>
          <a:spLocks/>
        </xdr:cNvSpPr>
      </xdr:nvSpPr>
      <xdr:spPr>
        <a:xfrm>
          <a:off x="11087100" y="4638675"/>
          <a:ext cx="3143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609600</xdr:colOff>
      <xdr:row>52</xdr:row>
      <xdr:rowOff>0</xdr:rowOff>
    </xdr:from>
    <xdr:to>
      <xdr:col>13</xdr:col>
      <xdr:colOff>552450</xdr:colOff>
      <xdr:row>56</xdr:row>
      <xdr:rowOff>76200</xdr:rowOff>
    </xdr:to>
    <xdr:sp>
      <xdr:nvSpPr>
        <xdr:cNvPr id="18" name="Line 32"/>
        <xdr:cNvSpPr>
          <a:spLocks/>
        </xdr:cNvSpPr>
      </xdr:nvSpPr>
      <xdr:spPr>
        <a:xfrm flipH="1">
          <a:off x="13154025" y="8001000"/>
          <a:ext cx="6286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49</xdr:row>
      <xdr:rowOff>133350</xdr:rowOff>
    </xdr:from>
    <xdr:to>
      <xdr:col>14</xdr:col>
      <xdr:colOff>419100</xdr:colOff>
      <xdr:row>54</xdr:row>
      <xdr:rowOff>9525</xdr:rowOff>
    </xdr:to>
    <xdr:sp>
      <xdr:nvSpPr>
        <xdr:cNvPr id="19" name="Oval 33"/>
        <xdr:cNvSpPr>
          <a:spLocks/>
        </xdr:cNvSpPr>
      </xdr:nvSpPr>
      <xdr:spPr>
        <a:xfrm>
          <a:off x="13782675" y="7610475"/>
          <a:ext cx="55245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07年１１月</a:t>
          </a:r>
        </a:p>
      </xdr:txBody>
    </xdr:sp>
    <xdr:clientData/>
  </xdr:twoCellAnchor>
  <xdr:twoCellAnchor>
    <xdr:from>
      <xdr:col>5</xdr:col>
      <xdr:colOff>838200</xdr:colOff>
      <xdr:row>1</xdr:row>
      <xdr:rowOff>133350</xdr:rowOff>
    </xdr:from>
    <xdr:to>
      <xdr:col>6</xdr:col>
      <xdr:colOff>409575</xdr:colOff>
      <xdr:row>32</xdr:row>
      <xdr:rowOff>152400</xdr:rowOff>
    </xdr:to>
    <xdr:sp>
      <xdr:nvSpPr>
        <xdr:cNvPr id="20" name="Line 34"/>
        <xdr:cNvSpPr>
          <a:spLocks/>
        </xdr:cNvSpPr>
      </xdr:nvSpPr>
      <xdr:spPr>
        <a:xfrm>
          <a:off x="6953250" y="304800"/>
          <a:ext cx="80010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933450</xdr:colOff>
      <xdr:row>2</xdr:row>
      <xdr:rowOff>0</xdr:rowOff>
    </xdr:from>
    <xdr:to>
      <xdr:col>9</xdr:col>
      <xdr:colOff>914400</xdr:colOff>
      <xdr:row>36</xdr:row>
      <xdr:rowOff>38100</xdr:rowOff>
    </xdr:to>
    <xdr:sp>
      <xdr:nvSpPr>
        <xdr:cNvPr id="21" name="Line 35"/>
        <xdr:cNvSpPr>
          <a:spLocks/>
        </xdr:cNvSpPr>
      </xdr:nvSpPr>
      <xdr:spPr>
        <a:xfrm flipH="1">
          <a:off x="7048500" y="342900"/>
          <a:ext cx="3752850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1552575</xdr:colOff>
      <xdr:row>1</xdr:row>
      <xdr:rowOff>76200</xdr:rowOff>
    </xdr:from>
    <xdr:to>
      <xdr:col>16</xdr:col>
      <xdr:colOff>514350</xdr:colOff>
      <xdr:row>14</xdr:row>
      <xdr:rowOff>95250</xdr:rowOff>
    </xdr:to>
    <xdr:sp>
      <xdr:nvSpPr>
        <xdr:cNvPr id="22" name="Line 36"/>
        <xdr:cNvSpPr>
          <a:spLocks/>
        </xdr:cNvSpPr>
      </xdr:nvSpPr>
      <xdr:spPr>
        <a:xfrm>
          <a:off x="4572000" y="247650"/>
          <a:ext cx="112299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466725</xdr:colOff>
      <xdr:row>49</xdr:row>
      <xdr:rowOff>47625</xdr:rowOff>
    </xdr:from>
    <xdr:to>
      <xdr:col>15</xdr:col>
      <xdr:colOff>304800</xdr:colOff>
      <xdr:row>54</xdr:row>
      <xdr:rowOff>9525</xdr:rowOff>
    </xdr:to>
    <xdr:sp>
      <xdr:nvSpPr>
        <xdr:cNvPr id="23" name="Oval 37"/>
        <xdr:cNvSpPr>
          <a:spLocks/>
        </xdr:cNvSpPr>
      </xdr:nvSpPr>
      <xdr:spPr>
        <a:xfrm>
          <a:off x="14382750" y="7524750"/>
          <a:ext cx="523875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08年８月</a:t>
          </a:r>
        </a:p>
      </xdr:txBody>
    </xdr:sp>
    <xdr:clientData/>
  </xdr:twoCellAnchor>
  <xdr:twoCellAnchor>
    <xdr:from>
      <xdr:col>13</xdr:col>
      <xdr:colOff>361950</xdr:colOff>
      <xdr:row>53</xdr:row>
      <xdr:rowOff>47625</xdr:rowOff>
    </xdr:from>
    <xdr:to>
      <xdr:col>14</xdr:col>
      <xdr:colOff>533400</xdr:colOff>
      <xdr:row>55</xdr:row>
      <xdr:rowOff>114300</xdr:rowOff>
    </xdr:to>
    <xdr:sp>
      <xdr:nvSpPr>
        <xdr:cNvPr id="24" name="Line 38"/>
        <xdr:cNvSpPr>
          <a:spLocks/>
        </xdr:cNvSpPr>
      </xdr:nvSpPr>
      <xdr:spPr>
        <a:xfrm flipH="1">
          <a:off x="13592175" y="8229600"/>
          <a:ext cx="857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523875</xdr:colOff>
      <xdr:row>49</xdr:row>
      <xdr:rowOff>123825</xdr:rowOff>
    </xdr:from>
    <xdr:to>
      <xdr:col>16</xdr:col>
      <xdr:colOff>542925</xdr:colOff>
      <xdr:row>53</xdr:row>
      <xdr:rowOff>95250</xdr:rowOff>
    </xdr:to>
    <xdr:sp>
      <xdr:nvSpPr>
        <xdr:cNvPr id="25" name="Rectangle 39"/>
        <xdr:cNvSpPr>
          <a:spLocks/>
        </xdr:cNvSpPr>
      </xdr:nvSpPr>
      <xdr:spPr>
        <a:xfrm>
          <a:off x="15125700" y="7600950"/>
          <a:ext cx="704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最大電力を使いすぎ
</a:t>
          </a:r>
        </a:p>
      </xdr:txBody>
    </xdr:sp>
    <xdr:clientData/>
  </xdr:twoCellAnchor>
  <xdr:twoCellAnchor>
    <xdr:from>
      <xdr:col>15</xdr:col>
      <xdr:colOff>323850</xdr:colOff>
      <xdr:row>51</xdr:row>
      <xdr:rowOff>85725</xdr:rowOff>
    </xdr:from>
    <xdr:to>
      <xdr:col>15</xdr:col>
      <xdr:colOff>495300</xdr:colOff>
      <xdr:row>51</xdr:row>
      <xdr:rowOff>85725</xdr:rowOff>
    </xdr:to>
    <xdr:sp>
      <xdr:nvSpPr>
        <xdr:cNvPr id="26" name="Line 40"/>
        <xdr:cNvSpPr>
          <a:spLocks/>
        </xdr:cNvSpPr>
      </xdr:nvSpPr>
      <xdr:spPr>
        <a:xfrm>
          <a:off x="14925675" y="7905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40</xdr:row>
      <xdr:rowOff>114300</xdr:rowOff>
    </xdr:from>
    <xdr:to>
      <xdr:col>10</xdr:col>
      <xdr:colOff>266700</xdr:colOff>
      <xdr:row>40</xdr:row>
      <xdr:rowOff>114300</xdr:rowOff>
    </xdr:to>
    <xdr:sp>
      <xdr:nvSpPr>
        <xdr:cNvPr id="27" name="Line 41"/>
        <xdr:cNvSpPr>
          <a:spLocks/>
        </xdr:cNvSpPr>
      </xdr:nvSpPr>
      <xdr:spPr>
        <a:xfrm>
          <a:off x="11106150" y="6267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152400</xdr:rowOff>
    </xdr:from>
    <xdr:to>
      <xdr:col>7</xdr:col>
      <xdr:colOff>266700</xdr:colOff>
      <xdr:row>56</xdr:row>
      <xdr:rowOff>123825</xdr:rowOff>
    </xdr:to>
    <xdr:sp>
      <xdr:nvSpPr>
        <xdr:cNvPr id="28" name="Oval 43"/>
        <xdr:cNvSpPr>
          <a:spLocks/>
        </xdr:cNvSpPr>
      </xdr:nvSpPr>
      <xdr:spPr>
        <a:xfrm>
          <a:off x="7696200" y="8153400"/>
          <a:ext cx="990600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8～12月の
実績悪い
</a:t>
          </a:r>
        </a:p>
      </xdr:txBody>
    </xdr:sp>
    <xdr:clientData/>
  </xdr:twoCellAnchor>
  <xdr:twoCellAnchor>
    <xdr:from>
      <xdr:col>3</xdr:col>
      <xdr:colOff>962025</xdr:colOff>
      <xdr:row>3</xdr:row>
      <xdr:rowOff>0</xdr:rowOff>
    </xdr:from>
    <xdr:to>
      <xdr:col>4</xdr:col>
      <xdr:colOff>495300</xdr:colOff>
      <xdr:row>46</xdr:row>
      <xdr:rowOff>85725</xdr:rowOff>
    </xdr:to>
    <xdr:sp>
      <xdr:nvSpPr>
        <xdr:cNvPr id="29" name="Line 48"/>
        <xdr:cNvSpPr>
          <a:spLocks/>
        </xdr:cNvSpPr>
      </xdr:nvSpPr>
      <xdr:spPr>
        <a:xfrm>
          <a:off x="3981450" y="514350"/>
          <a:ext cx="1581150" cy="655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54</xdr:row>
      <xdr:rowOff>114300</xdr:rowOff>
    </xdr:from>
    <xdr:to>
      <xdr:col>23</xdr:col>
      <xdr:colOff>571500</xdr:colOff>
      <xdr:row>93</xdr:row>
      <xdr:rowOff>142875</xdr:rowOff>
    </xdr:to>
    <xdr:graphicFrame>
      <xdr:nvGraphicFramePr>
        <xdr:cNvPr id="30" name="Chart 49"/>
        <xdr:cNvGraphicFramePr/>
      </xdr:nvGraphicFramePr>
      <xdr:xfrm>
        <a:off x="16906875" y="8467725"/>
        <a:ext cx="3752850" cy="671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647700</xdr:colOff>
      <xdr:row>25</xdr:row>
      <xdr:rowOff>76200</xdr:rowOff>
    </xdr:from>
    <xdr:to>
      <xdr:col>16</xdr:col>
      <xdr:colOff>409575</xdr:colOff>
      <xdr:row>29</xdr:row>
      <xdr:rowOff>95250</xdr:rowOff>
    </xdr:to>
    <xdr:sp>
      <xdr:nvSpPr>
        <xdr:cNvPr id="31" name="Oval 50"/>
        <xdr:cNvSpPr>
          <a:spLocks/>
        </xdr:cNvSpPr>
      </xdr:nvSpPr>
      <xdr:spPr>
        <a:xfrm>
          <a:off x="14563725" y="3952875"/>
          <a:ext cx="1133475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燃料費調整
金額改定</a:t>
          </a:r>
        </a:p>
      </xdr:txBody>
    </xdr:sp>
    <xdr:clientData/>
  </xdr:twoCellAnchor>
  <xdr:twoCellAnchor>
    <xdr:from>
      <xdr:col>16</xdr:col>
      <xdr:colOff>180975</xdr:colOff>
      <xdr:row>24</xdr:row>
      <xdr:rowOff>28575</xdr:rowOff>
    </xdr:from>
    <xdr:to>
      <xdr:col>16</xdr:col>
      <xdr:colOff>504825</xdr:colOff>
      <xdr:row>25</xdr:row>
      <xdr:rowOff>142875</xdr:rowOff>
    </xdr:to>
    <xdr:sp>
      <xdr:nvSpPr>
        <xdr:cNvPr id="32" name="Line 51"/>
        <xdr:cNvSpPr>
          <a:spLocks/>
        </xdr:cNvSpPr>
      </xdr:nvSpPr>
      <xdr:spPr>
        <a:xfrm flipV="1">
          <a:off x="15468600" y="3762375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41</xdr:row>
      <xdr:rowOff>66675</xdr:rowOff>
    </xdr:from>
    <xdr:to>
      <xdr:col>10</xdr:col>
      <xdr:colOff>381000</xdr:colOff>
      <xdr:row>52</xdr:row>
      <xdr:rowOff>66675</xdr:rowOff>
    </xdr:to>
    <xdr:sp>
      <xdr:nvSpPr>
        <xdr:cNvPr id="33" name="Line 54"/>
        <xdr:cNvSpPr>
          <a:spLocks/>
        </xdr:cNvSpPr>
      </xdr:nvSpPr>
      <xdr:spPr>
        <a:xfrm>
          <a:off x="11106150" y="6343650"/>
          <a:ext cx="37147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42</xdr:row>
      <xdr:rowOff>76200</xdr:rowOff>
    </xdr:from>
    <xdr:to>
      <xdr:col>10</xdr:col>
      <xdr:colOff>381000</xdr:colOff>
      <xdr:row>53</xdr:row>
      <xdr:rowOff>95250</xdr:rowOff>
    </xdr:to>
    <xdr:sp>
      <xdr:nvSpPr>
        <xdr:cNvPr id="34" name="Line 55"/>
        <xdr:cNvSpPr>
          <a:spLocks/>
        </xdr:cNvSpPr>
      </xdr:nvSpPr>
      <xdr:spPr>
        <a:xfrm>
          <a:off x="11058525" y="6486525"/>
          <a:ext cx="41910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1200150</xdr:colOff>
      <xdr:row>50</xdr:row>
      <xdr:rowOff>76200</xdr:rowOff>
    </xdr:from>
    <xdr:to>
      <xdr:col>10</xdr:col>
      <xdr:colOff>342900</xdr:colOff>
      <xdr:row>54</xdr:row>
      <xdr:rowOff>76200</xdr:rowOff>
    </xdr:to>
    <xdr:sp>
      <xdr:nvSpPr>
        <xdr:cNvPr id="35" name="Line 56"/>
        <xdr:cNvSpPr>
          <a:spLocks/>
        </xdr:cNvSpPr>
      </xdr:nvSpPr>
      <xdr:spPr>
        <a:xfrm>
          <a:off x="11087100" y="7724775"/>
          <a:ext cx="3524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53</xdr:row>
      <xdr:rowOff>19050</xdr:rowOff>
    </xdr:from>
    <xdr:to>
      <xdr:col>10</xdr:col>
      <xdr:colOff>95250</xdr:colOff>
      <xdr:row>53</xdr:row>
      <xdr:rowOff>104775</xdr:rowOff>
    </xdr:to>
    <xdr:sp>
      <xdr:nvSpPr>
        <xdr:cNvPr id="36" name="Line 57"/>
        <xdr:cNvSpPr>
          <a:spLocks/>
        </xdr:cNvSpPr>
      </xdr:nvSpPr>
      <xdr:spPr>
        <a:xfrm>
          <a:off x="11058525" y="8201025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59</xdr:row>
      <xdr:rowOff>85725</xdr:rowOff>
    </xdr:from>
    <xdr:to>
      <xdr:col>10</xdr:col>
      <xdr:colOff>219075</xdr:colOff>
      <xdr:row>59</xdr:row>
      <xdr:rowOff>85725</xdr:rowOff>
    </xdr:to>
    <xdr:sp>
      <xdr:nvSpPr>
        <xdr:cNvPr id="37" name="Line 58"/>
        <xdr:cNvSpPr>
          <a:spLocks/>
        </xdr:cNvSpPr>
      </xdr:nvSpPr>
      <xdr:spPr>
        <a:xfrm>
          <a:off x="11106150" y="9296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86</xdr:row>
      <xdr:rowOff>133350</xdr:rowOff>
    </xdr:from>
    <xdr:to>
      <xdr:col>7</xdr:col>
      <xdr:colOff>257175</xdr:colOff>
      <xdr:row>93</xdr:row>
      <xdr:rowOff>123825</xdr:rowOff>
    </xdr:to>
    <xdr:sp>
      <xdr:nvSpPr>
        <xdr:cNvPr id="38" name="Oval 62"/>
        <xdr:cNvSpPr>
          <a:spLocks/>
        </xdr:cNvSpPr>
      </xdr:nvSpPr>
      <xdr:spPr>
        <a:xfrm>
          <a:off x="7772400" y="13973175"/>
          <a:ext cx="904875" cy="1190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稼働率が
低下すると削減率が悪化する？</a:t>
          </a:r>
        </a:p>
      </xdr:txBody>
    </xdr:sp>
    <xdr:clientData/>
  </xdr:twoCellAnchor>
  <xdr:twoCellAnchor>
    <xdr:from>
      <xdr:col>9</xdr:col>
      <xdr:colOff>1200150</xdr:colOff>
      <xdr:row>63</xdr:row>
      <xdr:rowOff>95250</xdr:rowOff>
    </xdr:from>
    <xdr:to>
      <xdr:col>10</xdr:col>
      <xdr:colOff>400050</xdr:colOff>
      <xdr:row>71</xdr:row>
      <xdr:rowOff>85725</xdr:rowOff>
    </xdr:to>
    <xdr:sp>
      <xdr:nvSpPr>
        <xdr:cNvPr id="39" name="Line 66"/>
        <xdr:cNvSpPr>
          <a:spLocks/>
        </xdr:cNvSpPr>
      </xdr:nvSpPr>
      <xdr:spPr>
        <a:xfrm>
          <a:off x="11087100" y="9991725"/>
          <a:ext cx="4095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1190625</xdr:colOff>
      <xdr:row>65</xdr:row>
      <xdr:rowOff>28575</xdr:rowOff>
    </xdr:from>
    <xdr:to>
      <xdr:col>10</xdr:col>
      <xdr:colOff>438150</xdr:colOff>
      <xdr:row>77</xdr:row>
      <xdr:rowOff>104775</xdr:rowOff>
    </xdr:to>
    <xdr:sp>
      <xdr:nvSpPr>
        <xdr:cNvPr id="40" name="Line 69"/>
        <xdr:cNvSpPr>
          <a:spLocks/>
        </xdr:cNvSpPr>
      </xdr:nvSpPr>
      <xdr:spPr>
        <a:xfrm>
          <a:off x="11077575" y="10267950"/>
          <a:ext cx="4572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1200150</xdr:colOff>
      <xdr:row>69</xdr:row>
      <xdr:rowOff>95250</xdr:rowOff>
    </xdr:from>
    <xdr:to>
      <xdr:col>10</xdr:col>
      <xdr:colOff>333375</xdr:colOff>
      <xdr:row>78</xdr:row>
      <xdr:rowOff>66675</xdr:rowOff>
    </xdr:to>
    <xdr:sp>
      <xdr:nvSpPr>
        <xdr:cNvPr id="41" name="Line 82"/>
        <xdr:cNvSpPr>
          <a:spLocks/>
        </xdr:cNvSpPr>
      </xdr:nvSpPr>
      <xdr:spPr>
        <a:xfrm>
          <a:off x="11087100" y="11020425"/>
          <a:ext cx="3429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67</xdr:row>
      <xdr:rowOff>47625</xdr:rowOff>
    </xdr:from>
    <xdr:to>
      <xdr:col>17</xdr:col>
      <xdr:colOff>419100</xdr:colOff>
      <xdr:row>69</xdr:row>
      <xdr:rowOff>123825</xdr:rowOff>
    </xdr:to>
    <xdr:sp>
      <xdr:nvSpPr>
        <xdr:cNvPr id="42" name="Oval 87"/>
        <xdr:cNvSpPr>
          <a:spLocks/>
        </xdr:cNvSpPr>
      </xdr:nvSpPr>
      <xdr:spPr>
        <a:xfrm>
          <a:off x="15792450" y="10629900"/>
          <a:ext cx="600075" cy="4191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予定
</a:t>
          </a:r>
        </a:p>
      </xdr:txBody>
    </xdr:sp>
    <xdr:clientData/>
  </xdr:twoCellAnchor>
  <xdr:twoCellAnchor>
    <xdr:from>
      <xdr:col>16</xdr:col>
      <xdr:colOff>180975</xdr:colOff>
      <xdr:row>69</xdr:row>
      <xdr:rowOff>66675</xdr:rowOff>
    </xdr:from>
    <xdr:to>
      <xdr:col>16</xdr:col>
      <xdr:colOff>638175</xdr:colOff>
      <xdr:row>73</xdr:row>
      <xdr:rowOff>123825</xdr:rowOff>
    </xdr:to>
    <xdr:sp>
      <xdr:nvSpPr>
        <xdr:cNvPr id="43" name="Line 88"/>
        <xdr:cNvSpPr>
          <a:spLocks/>
        </xdr:cNvSpPr>
      </xdr:nvSpPr>
      <xdr:spPr>
        <a:xfrm flipH="1">
          <a:off x="15468600" y="10991850"/>
          <a:ext cx="457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1162050</xdr:colOff>
      <xdr:row>75</xdr:row>
      <xdr:rowOff>114300</xdr:rowOff>
    </xdr:from>
    <xdr:to>
      <xdr:col>10</xdr:col>
      <xdr:colOff>438150</xdr:colOff>
      <xdr:row>82</xdr:row>
      <xdr:rowOff>85725</xdr:rowOff>
    </xdr:to>
    <xdr:sp>
      <xdr:nvSpPr>
        <xdr:cNvPr id="44" name="Line 90"/>
        <xdr:cNvSpPr>
          <a:spLocks/>
        </xdr:cNvSpPr>
      </xdr:nvSpPr>
      <xdr:spPr>
        <a:xfrm>
          <a:off x="11049000" y="12068175"/>
          <a:ext cx="4857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selection activeCell="D74" sqref="D74"/>
    </sheetView>
  </sheetViews>
  <sheetFormatPr defaultColWidth="9.00390625" defaultRowHeight="13.5"/>
  <cols>
    <col min="1" max="1" width="9.375" style="0" customWidth="1"/>
    <col min="2" max="2" width="16.375" style="0" customWidth="1"/>
    <col min="3" max="3" width="13.875" style="0" customWidth="1"/>
    <col min="4" max="4" width="26.875" style="0" customWidth="1"/>
    <col min="5" max="5" width="13.75390625" style="0" customWidth="1"/>
    <col min="6" max="6" width="16.125" style="0" customWidth="1"/>
    <col min="7" max="7" width="14.125" style="0" customWidth="1"/>
    <col min="8" max="8" width="10.25390625" style="0" customWidth="1"/>
    <col min="10" max="10" width="15.875" style="0" customWidth="1"/>
    <col min="11" max="11" width="10.00390625" style="0" customWidth="1"/>
  </cols>
  <sheetData>
    <row r="1" spans="1:7" ht="13.5">
      <c r="A1" t="s">
        <v>16</v>
      </c>
      <c r="C1" t="s">
        <v>3</v>
      </c>
      <c r="D1" s="7" t="s">
        <v>18</v>
      </c>
      <c r="G1" t="s">
        <v>0</v>
      </c>
    </row>
    <row r="2" spans="4:10" ht="13.5">
      <c r="D2" s="7" t="s">
        <v>28</v>
      </c>
      <c r="F2" s="14" t="s">
        <v>25</v>
      </c>
      <c r="G2" s="72" t="s">
        <v>47</v>
      </c>
      <c r="J2" s="14" t="s">
        <v>52</v>
      </c>
    </row>
    <row r="3" spans="4:5" ht="13.5">
      <c r="D3" s="7" t="s">
        <v>18</v>
      </c>
      <c r="E3" t="s">
        <v>17</v>
      </c>
    </row>
    <row r="4" spans="1:13" ht="14.25" thickBot="1">
      <c r="A4" s="1" t="s">
        <v>2</v>
      </c>
      <c r="B4" s="1" t="s">
        <v>1</v>
      </c>
      <c r="C4" s="1" t="s">
        <v>13</v>
      </c>
      <c r="D4" s="2" t="s">
        <v>14</v>
      </c>
      <c r="E4" s="2" t="s">
        <v>15</v>
      </c>
      <c r="F4" s="1" t="s">
        <v>4</v>
      </c>
      <c r="G4" s="31" t="s">
        <v>38</v>
      </c>
      <c r="H4" s="15" t="s">
        <v>27</v>
      </c>
      <c r="I4" s="42" t="s">
        <v>26</v>
      </c>
      <c r="J4" s="44" t="s">
        <v>33</v>
      </c>
      <c r="K4" s="31" t="s">
        <v>36</v>
      </c>
      <c r="L4" s="31" t="s">
        <v>34</v>
      </c>
      <c r="M4" s="31" t="s">
        <v>35</v>
      </c>
    </row>
    <row r="5" spans="1:13" ht="11.25" customHeight="1" thickBot="1">
      <c r="A5" s="1" t="s">
        <v>5</v>
      </c>
      <c r="B5" s="3">
        <v>188825</v>
      </c>
      <c r="C5" s="1">
        <v>51.8</v>
      </c>
      <c r="D5" s="5">
        <f>B5/C5</f>
        <v>3645.2702702702704</v>
      </c>
      <c r="E5" s="1">
        <v>0</v>
      </c>
      <c r="F5" s="3">
        <v>2290136</v>
      </c>
      <c r="G5" s="3">
        <f>F5</f>
        <v>2290136</v>
      </c>
      <c r="H5" s="1"/>
      <c r="I5" s="33">
        <v>51.8</v>
      </c>
      <c r="J5" s="34">
        <v>322</v>
      </c>
      <c r="K5" s="43" t="s">
        <v>37</v>
      </c>
      <c r="L5" s="3" t="s">
        <v>39</v>
      </c>
      <c r="M5" s="40" t="s">
        <v>42</v>
      </c>
    </row>
    <row r="6" spans="1:13" ht="12" customHeight="1" thickBot="1">
      <c r="A6" s="1" t="s">
        <v>6</v>
      </c>
      <c r="B6" s="3">
        <v>171612</v>
      </c>
      <c r="C6" s="1">
        <v>45.3</v>
      </c>
      <c r="D6" s="5">
        <f aca="true" t="shared" si="0" ref="D6:D76">B6/C6</f>
        <v>3788.3443708609275</v>
      </c>
      <c r="E6" s="4">
        <f>((D6-D5)/D5)*100</f>
        <v>3.9249243535527794</v>
      </c>
      <c r="F6" s="3">
        <v>2137201</v>
      </c>
      <c r="G6" s="3">
        <v>1740000</v>
      </c>
      <c r="H6" s="1"/>
      <c r="I6" s="33">
        <v>45.3</v>
      </c>
      <c r="J6" s="8"/>
      <c r="K6" s="18" t="s">
        <v>40</v>
      </c>
      <c r="L6" s="18" t="s">
        <v>41</v>
      </c>
      <c r="M6" s="18"/>
    </row>
    <row r="7" spans="1:13" ht="11.25" customHeight="1">
      <c r="A7" s="1" t="s">
        <v>7</v>
      </c>
      <c r="B7" s="3">
        <v>119995</v>
      </c>
      <c r="C7" s="1">
        <v>45.3</v>
      </c>
      <c r="D7" s="5">
        <f t="shared" si="0"/>
        <v>2648.8962472406183</v>
      </c>
      <c r="E7" s="4">
        <f>((D7-D5)/D5)*100</f>
        <v>-27.333337425095184</v>
      </c>
      <c r="F7" s="3">
        <v>1576086</v>
      </c>
      <c r="G7" s="3">
        <v>1653000</v>
      </c>
      <c r="H7" s="1"/>
      <c r="I7" s="33">
        <v>45.3</v>
      </c>
      <c r="J7" s="33">
        <v>240</v>
      </c>
      <c r="K7" s="46">
        <v>322</v>
      </c>
      <c r="L7" s="49">
        <v>1530</v>
      </c>
      <c r="M7" s="49">
        <f>K7*L7</f>
        <v>492660</v>
      </c>
    </row>
    <row r="8" spans="1:13" ht="11.25" customHeight="1">
      <c r="A8" s="1" t="s">
        <v>8</v>
      </c>
      <c r="B8" s="3">
        <v>136588</v>
      </c>
      <c r="C8" s="1">
        <v>54.3</v>
      </c>
      <c r="D8" s="5">
        <f t="shared" si="0"/>
        <v>2515.4327808471458</v>
      </c>
      <c r="E8" s="4">
        <f>((D8-D5)/D5)*100</f>
        <v>-30.99461509446199</v>
      </c>
      <c r="F8" s="3">
        <v>1714924</v>
      </c>
      <c r="G8" s="3">
        <v>1570000</v>
      </c>
      <c r="H8" s="1"/>
      <c r="I8" s="33">
        <v>54.3</v>
      </c>
      <c r="J8" s="33">
        <v>233</v>
      </c>
      <c r="K8" s="47">
        <v>322</v>
      </c>
      <c r="L8" s="50">
        <v>1530</v>
      </c>
      <c r="M8" s="50">
        <f aca="true" t="shared" si="1" ref="M8:M43">K8*L8</f>
        <v>492660</v>
      </c>
    </row>
    <row r="9" spans="1:13" ht="10.5" customHeight="1">
      <c r="A9" s="1" t="s">
        <v>9</v>
      </c>
      <c r="B9" s="3">
        <v>134797</v>
      </c>
      <c r="C9" s="1">
        <v>46.9</v>
      </c>
      <c r="D9" s="5">
        <f t="shared" si="0"/>
        <v>2874.1364605543713</v>
      </c>
      <c r="E9" s="4">
        <f>((D9-D5)/D5)*100</f>
        <v>-21.154365864310115</v>
      </c>
      <c r="F9" s="3">
        <v>1698541</v>
      </c>
      <c r="G9" s="3">
        <v>1492000</v>
      </c>
      <c r="H9" s="1"/>
      <c r="I9" s="33">
        <v>46.9</v>
      </c>
      <c r="J9" s="33"/>
      <c r="K9" s="47">
        <v>322</v>
      </c>
      <c r="L9" s="50">
        <v>1530</v>
      </c>
      <c r="M9" s="50">
        <f t="shared" si="1"/>
        <v>492660</v>
      </c>
    </row>
    <row r="10" spans="1:13" ht="13.5" customHeight="1">
      <c r="A10" s="1" t="s">
        <v>10</v>
      </c>
      <c r="B10" s="3">
        <v>123652</v>
      </c>
      <c r="C10" s="4">
        <v>44</v>
      </c>
      <c r="D10" s="5">
        <f t="shared" si="0"/>
        <v>2810.2727272727275</v>
      </c>
      <c r="E10" s="4">
        <f>((D10-D5)/D5)*100</f>
        <v>-22.906327407532224</v>
      </c>
      <c r="F10" s="3">
        <v>1656431</v>
      </c>
      <c r="G10" s="3">
        <v>1417000</v>
      </c>
      <c r="H10" s="1"/>
      <c r="I10" s="35">
        <v>44</v>
      </c>
      <c r="J10" s="33">
        <v>248</v>
      </c>
      <c r="K10" s="47">
        <v>322</v>
      </c>
      <c r="L10" s="50">
        <v>1530</v>
      </c>
      <c r="M10" s="50">
        <f t="shared" si="1"/>
        <v>492660</v>
      </c>
    </row>
    <row r="11" spans="1:13" ht="12" customHeight="1">
      <c r="A11" s="1" t="s">
        <v>11</v>
      </c>
      <c r="B11" s="3">
        <v>150172</v>
      </c>
      <c r="C11" s="1">
        <v>48.4</v>
      </c>
      <c r="D11" s="5">
        <f t="shared" si="0"/>
        <v>3102.727272727273</v>
      </c>
      <c r="E11" s="6">
        <f>((D11-D5)/D5)*100</f>
        <v>-14.883477967815315</v>
      </c>
      <c r="F11" s="3">
        <v>1902834</v>
      </c>
      <c r="G11" s="3">
        <v>1500000</v>
      </c>
      <c r="H11" s="1"/>
      <c r="I11" s="33">
        <v>48.4</v>
      </c>
      <c r="J11" s="33">
        <v>263</v>
      </c>
      <c r="K11" s="47">
        <v>322</v>
      </c>
      <c r="L11" s="50">
        <v>1530</v>
      </c>
      <c r="M11" s="50">
        <f t="shared" si="1"/>
        <v>492660</v>
      </c>
    </row>
    <row r="12" spans="1:13" ht="13.5" customHeight="1" thickBot="1">
      <c r="A12" s="18" t="s">
        <v>12</v>
      </c>
      <c r="B12" s="19">
        <v>131322</v>
      </c>
      <c r="C12" s="18">
        <v>52.7</v>
      </c>
      <c r="D12" s="20">
        <f t="shared" si="0"/>
        <v>2491.8785578747625</v>
      </c>
      <c r="E12" s="21">
        <f>((D12-D5)/D5)*100</f>
        <v>-31.640773574519958</v>
      </c>
      <c r="F12" s="19">
        <v>1722684</v>
      </c>
      <c r="G12" s="19">
        <v>1600000</v>
      </c>
      <c r="H12" s="18"/>
      <c r="I12" s="36">
        <v>52.7</v>
      </c>
      <c r="J12" s="33">
        <v>254</v>
      </c>
      <c r="K12" s="47">
        <v>322</v>
      </c>
      <c r="L12" s="51">
        <v>1530</v>
      </c>
      <c r="M12" s="51">
        <f t="shared" si="1"/>
        <v>492660</v>
      </c>
    </row>
    <row r="13" spans="1:13" ht="12.75" customHeight="1" thickBot="1">
      <c r="A13" s="22" t="s">
        <v>19</v>
      </c>
      <c r="B13" s="23">
        <v>134134</v>
      </c>
      <c r="C13" s="24">
        <v>50.7</v>
      </c>
      <c r="D13" s="25">
        <f t="shared" si="0"/>
        <v>2645.6410256410254</v>
      </c>
      <c r="E13" s="26">
        <f>((D13-D5)/D5)*100</f>
        <v>-27.422637294741104</v>
      </c>
      <c r="F13" s="23">
        <v>1794410</v>
      </c>
      <c r="G13" s="23">
        <v>1716510</v>
      </c>
      <c r="H13" s="27">
        <v>54</v>
      </c>
      <c r="I13" s="37">
        <v>50.7</v>
      </c>
      <c r="J13" s="33">
        <v>234</v>
      </c>
      <c r="K13" s="52">
        <v>322</v>
      </c>
      <c r="L13" s="57">
        <v>1606.5</v>
      </c>
      <c r="M13" s="49">
        <f t="shared" si="1"/>
        <v>517293</v>
      </c>
    </row>
    <row r="14" spans="1:13" ht="11.25" customHeight="1" thickBot="1">
      <c r="A14" s="28" t="s">
        <v>20</v>
      </c>
      <c r="B14" s="3">
        <v>126065</v>
      </c>
      <c r="C14" s="1">
        <v>47.7</v>
      </c>
      <c r="D14" s="5">
        <f t="shared" si="0"/>
        <v>2642.872117400419</v>
      </c>
      <c r="E14" s="12">
        <f>((D14-D5)/D5)*100</f>
        <v>-27.498596223306393</v>
      </c>
      <c r="F14" s="3">
        <v>1667476</v>
      </c>
      <c r="G14" s="3">
        <v>1520977</v>
      </c>
      <c r="H14" s="15">
        <v>46</v>
      </c>
      <c r="I14" s="33">
        <v>47.7</v>
      </c>
      <c r="J14" s="33">
        <v>234</v>
      </c>
      <c r="K14" s="52">
        <v>322</v>
      </c>
      <c r="L14" s="58">
        <v>1606.5</v>
      </c>
      <c r="M14" s="50">
        <f t="shared" si="1"/>
        <v>517293</v>
      </c>
    </row>
    <row r="15" spans="1:13" ht="12" customHeight="1" thickBot="1">
      <c r="A15" s="28" t="s">
        <v>21</v>
      </c>
      <c r="B15" s="3">
        <v>158619</v>
      </c>
      <c r="C15" s="1">
        <v>63.3</v>
      </c>
      <c r="D15" s="5">
        <f t="shared" si="0"/>
        <v>2505.829383886256</v>
      </c>
      <c r="E15" s="12">
        <f>((D15-D5)/D5)*100</f>
        <v>-31.258063240933108</v>
      </c>
      <c r="F15" s="3">
        <v>1972001</v>
      </c>
      <c r="G15" s="3">
        <v>1780365</v>
      </c>
      <c r="H15" s="15">
        <v>57</v>
      </c>
      <c r="I15" s="33">
        <v>63.3</v>
      </c>
      <c r="J15" s="36">
        <v>308</v>
      </c>
      <c r="K15" s="52">
        <v>322</v>
      </c>
      <c r="L15" s="58">
        <v>1606.5</v>
      </c>
      <c r="M15" s="50">
        <f t="shared" si="1"/>
        <v>517293</v>
      </c>
    </row>
    <row r="16" spans="1:13" ht="12" customHeight="1" thickBot="1">
      <c r="A16" s="28" t="s">
        <v>22</v>
      </c>
      <c r="B16" s="3">
        <v>159644</v>
      </c>
      <c r="C16" s="1">
        <v>59.1</v>
      </c>
      <c r="D16" s="5">
        <f t="shared" si="0"/>
        <v>2701.2521150592215</v>
      </c>
      <c r="E16" s="12">
        <f>((D16-D5)/D5)*100</f>
        <v>-25.897068947402268</v>
      </c>
      <c r="F16" s="3">
        <v>2074551</v>
      </c>
      <c r="G16" s="3">
        <v>1858930</v>
      </c>
      <c r="H16" s="15">
        <v>54</v>
      </c>
      <c r="I16" s="33">
        <v>59.1</v>
      </c>
      <c r="J16" s="32">
        <v>314</v>
      </c>
      <c r="K16" s="53">
        <v>322</v>
      </c>
      <c r="L16" s="58">
        <v>1606.5</v>
      </c>
      <c r="M16" s="51">
        <f t="shared" si="1"/>
        <v>517293</v>
      </c>
    </row>
    <row r="17" spans="1:13" ht="12.75" customHeight="1" thickBot="1">
      <c r="A17" s="28" t="s">
        <v>23</v>
      </c>
      <c r="B17" s="3">
        <v>157793</v>
      </c>
      <c r="C17" s="1">
        <v>54.4</v>
      </c>
      <c r="D17" s="5">
        <f t="shared" si="0"/>
        <v>2900.606617647059</v>
      </c>
      <c r="E17" s="16">
        <f>((D17-D5)/D5)*100</f>
        <v>-20.42821512293518</v>
      </c>
      <c r="F17" s="3">
        <v>2120630</v>
      </c>
      <c r="G17" s="3">
        <v>1757385</v>
      </c>
      <c r="H17" s="15">
        <v>50</v>
      </c>
      <c r="I17" s="33">
        <v>54.4</v>
      </c>
      <c r="J17" s="32">
        <v>290</v>
      </c>
      <c r="K17" s="54">
        <v>314</v>
      </c>
      <c r="L17" s="58">
        <v>1606.5</v>
      </c>
      <c r="M17" s="49">
        <f t="shared" si="1"/>
        <v>504441</v>
      </c>
    </row>
    <row r="18" spans="1:13" ht="12" customHeight="1" thickBot="1">
      <c r="A18" s="28" t="s">
        <v>6</v>
      </c>
      <c r="B18" s="3">
        <v>159090</v>
      </c>
      <c r="C18" s="1">
        <v>60.7</v>
      </c>
      <c r="D18" s="5">
        <f t="shared" si="0"/>
        <v>2620.9225700164743</v>
      </c>
      <c r="E18" s="12">
        <f>((D18-D5)/D5)*100</f>
        <v>-28.10073394579459</v>
      </c>
      <c r="F18" s="3">
        <v>2075209</v>
      </c>
      <c r="G18" s="3">
        <v>1991289</v>
      </c>
      <c r="H18" s="15">
        <v>59</v>
      </c>
      <c r="I18" s="33">
        <v>60.7</v>
      </c>
      <c r="J18" s="39">
        <v>288</v>
      </c>
      <c r="K18" s="55">
        <v>314</v>
      </c>
      <c r="L18" s="58">
        <v>1606.5</v>
      </c>
      <c r="M18" s="50">
        <f t="shared" si="1"/>
        <v>504441</v>
      </c>
    </row>
    <row r="19" spans="1:13" ht="12" customHeight="1" thickBot="1">
      <c r="A19" s="28" t="s">
        <v>7</v>
      </c>
      <c r="B19" s="3">
        <v>146957</v>
      </c>
      <c r="C19" s="1">
        <v>62.5</v>
      </c>
      <c r="D19" s="5">
        <f t="shared" si="0"/>
        <v>2351.312</v>
      </c>
      <c r="E19" s="12">
        <f>((D19-D5)/D5)*100</f>
        <v>-35.496908989805384</v>
      </c>
      <c r="F19" s="3">
        <v>1867572</v>
      </c>
      <c r="G19" s="3">
        <v>1890355</v>
      </c>
      <c r="H19" s="15">
        <v>61</v>
      </c>
      <c r="I19" s="33">
        <v>62.5</v>
      </c>
      <c r="J19" s="33">
        <v>273</v>
      </c>
      <c r="K19" s="55">
        <v>314</v>
      </c>
      <c r="L19" s="58">
        <v>1606.5</v>
      </c>
      <c r="M19" s="50">
        <f t="shared" si="1"/>
        <v>504441</v>
      </c>
    </row>
    <row r="20" spans="1:13" ht="12" customHeight="1" thickBot="1">
      <c r="A20" s="28" t="s">
        <v>8</v>
      </c>
      <c r="B20" s="3">
        <v>131930</v>
      </c>
      <c r="C20" s="1">
        <v>55.3</v>
      </c>
      <c r="D20" s="5">
        <f t="shared" si="0"/>
        <v>2385.714285714286</v>
      </c>
      <c r="E20" s="12">
        <f>((D20-D5)/D5)*100</f>
        <v>-34.55315768568781</v>
      </c>
      <c r="F20" s="3">
        <v>1740773</v>
      </c>
      <c r="G20" s="3">
        <v>1928658</v>
      </c>
      <c r="H20" s="15">
        <v>63</v>
      </c>
      <c r="I20" s="33">
        <v>55.3</v>
      </c>
      <c r="J20" s="33">
        <v>268</v>
      </c>
      <c r="K20" s="55">
        <v>314</v>
      </c>
      <c r="L20" s="58">
        <v>1606.5</v>
      </c>
      <c r="M20" s="50">
        <f t="shared" si="1"/>
        <v>504441</v>
      </c>
    </row>
    <row r="21" spans="1:13" ht="11.25" customHeight="1" thickBot="1">
      <c r="A21" s="28" t="s">
        <v>9</v>
      </c>
      <c r="B21" s="3">
        <v>123311</v>
      </c>
      <c r="C21" s="1">
        <v>56.5</v>
      </c>
      <c r="D21" s="5">
        <f t="shared" si="0"/>
        <v>2182.495575221239</v>
      </c>
      <c r="E21" s="12">
        <f>((D21-D5)/D5)*100</f>
        <v>-40.128017584292245</v>
      </c>
      <c r="F21" s="3">
        <v>1648474</v>
      </c>
      <c r="G21" s="3">
        <v>1975345</v>
      </c>
      <c r="H21" s="15">
        <v>65</v>
      </c>
      <c r="I21" s="33">
        <v>56.5</v>
      </c>
      <c r="J21" s="33">
        <v>221</v>
      </c>
      <c r="K21" s="55">
        <v>314</v>
      </c>
      <c r="L21" s="58">
        <v>1606.5</v>
      </c>
      <c r="M21" s="50">
        <f t="shared" si="1"/>
        <v>504441</v>
      </c>
    </row>
    <row r="22" spans="1:13" ht="11.25" customHeight="1" thickBot="1">
      <c r="A22" s="28" t="s">
        <v>24</v>
      </c>
      <c r="B22" s="3">
        <v>139443</v>
      </c>
      <c r="C22" s="1">
        <v>58.4</v>
      </c>
      <c r="D22" s="5">
        <f t="shared" si="0"/>
        <v>2387.722602739726</v>
      </c>
      <c r="E22" s="12">
        <f>((D22-D5)/D5)*100</f>
        <v>-34.49806391001308</v>
      </c>
      <c r="F22" s="3">
        <v>1772702</v>
      </c>
      <c r="G22" s="3">
        <v>1602303</v>
      </c>
      <c r="H22" s="15">
        <v>49</v>
      </c>
      <c r="I22" s="33">
        <v>58.4</v>
      </c>
      <c r="J22" s="36">
        <v>251</v>
      </c>
      <c r="K22" s="55">
        <v>314</v>
      </c>
      <c r="L22" s="58">
        <v>1606.5</v>
      </c>
      <c r="M22" s="50">
        <f t="shared" si="1"/>
        <v>504441</v>
      </c>
    </row>
    <row r="23" spans="1:13" ht="12.75" customHeight="1" thickBot="1">
      <c r="A23" s="28" t="s">
        <v>11</v>
      </c>
      <c r="B23" s="3">
        <v>145514</v>
      </c>
      <c r="C23" s="1">
        <v>55.5</v>
      </c>
      <c r="D23" s="5">
        <f t="shared" si="0"/>
        <v>2621.873873873874</v>
      </c>
      <c r="E23" s="16">
        <f>((D23-D5)/D5)*100</f>
        <v>-28.07463700957677</v>
      </c>
      <c r="F23" s="3">
        <v>1960754</v>
      </c>
      <c r="G23" s="3">
        <v>1687042</v>
      </c>
      <c r="H23" s="15">
        <v>53</v>
      </c>
      <c r="I23" s="33">
        <v>55.5</v>
      </c>
      <c r="J23" s="32">
        <v>266</v>
      </c>
      <c r="K23" s="55">
        <v>314</v>
      </c>
      <c r="L23" s="58">
        <v>1606.5</v>
      </c>
      <c r="M23" s="50">
        <f t="shared" si="1"/>
        <v>504441</v>
      </c>
    </row>
    <row r="24" spans="1:13" ht="12" customHeight="1" thickBot="1">
      <c r="A24" s="29" t="s">
        <v>12</v>
      </c>
      <c r="B24" s="10">
        <v>120532</v>
      </c>
      <c r="C24" s="9">
        <v>53.6</v>
      </c>
      <c r="D24" s="11">
        <f t="shared" si="0"/>
        <v>2248.731343283582</v>
      </c>
      <c r="E24" s="17">
        <f>((D24-D5)/D5)*100</f>
        <v>-38.31098446599256</v>
      </c>
      <c r="F24" s="10">
        <v>1618134</v>
      </c>
      <c r="G24" s="10">
        <v>2034883</v>
      </c>
      <c r="H24" s="30">
        <v>67</v>
      </c>
      <c r="I24" s="38">
        <v>53.6</v>
      </c>
      <c r="J24" s="39">
        <v>241</v>
      </c>
      <c r="K24" s="55">
        <v>314</v>
      </c>
      <c r="L24" s="58">
        <v>1606.5</v>
      </c>
      <c r="M24" s="50">
        <f t="shared" si="1"/>
        <v>504441</v>
      </c>
    </row>
    <row r="25" spans="1:13" ht="11.25" customHeight="1" thickBot="1">
      <c r="A25" s="8" t="s">
        <v>29</v>
      </c>
      <c r="B25" s="13">
        <v>116363</v>
      </c>
      <c r="C25" s="8">
        <v>47.9</v>
      </c>
      <c r="D25" s="11">
        <f t="shared" si="0"/>
        <v>2429.2901878914404</v>
      </c>
      <c r="E25" s="17">
        <f>((D25-D5)/D5)*100</f>
        <v>-33.35774832105039</v>
      </c>
      <c r="F25" s="13">
        <v>1565437</v>
      </c>
      <c r="G25" s="8"/>
      <c r="H25" s="8">
        <v>50</v>
      </c>
      <c r="I25" s="39">
        <v>47.9</v>
      </c>
      <c r="J25" s="33">
        <v>234</v>
      </c>
      <c r="K25" s="55">
        <v>314</v>
      </c>
      <c r="L25" s="58">
        <v>1606.5</v>
      </c>
      <c r="M25" s="50">
        <f t="shared" si="1"/>
        <v>504441</v>
      </c>
    </row>
    <row r="26" spans="1:13" ht="12" customHeight="1" thickBot="1">
      <c r="A26" s="1" t="s">
        <v>30</v>
      </c>
      <c r="B26" s="3">
        <v>103253</v>
      </c>
      <c r="C26" s="1">
        <v>46.2</v>
      </c>
      <c r="D26" s="11">
        <f t="shared" si="0"/>
        <v>2234.9134199134196</v>
      </c>
      <c r="E26" s="17">
        <f>((D26-D5)/D5)*100</f>
        <v>-38.69004890691639</v>
      </c>
      <c r="F26" s="3">
        <v>1472366</v>
      </c>
      <c r="G26" s="1"/>
      <c r="H26" s="1">
        <v>50</v>
      </c>
      <c r="I26" s="33">
        <v>46.2</v>
      </c>
      <c r="J26" s="48">
        <v>219</v>
      </c>
      <c r="K26" s="55">
        <v>314</v>
      </c>
      <c r="L26" s="58">
        <v>1606.5</v>
      </c>
      <c r="M26" s="50">
        <f t="shared" si="1"/>
        <v>504441</v>
      </c>
    </row>
    <row r="27" spans="1:13" ht="12.75" customHeight="1" thickBot="1">
      <c r="A27" s="1" t="s">
        <v>31</v>
      </c>
      <c r="B27" s="1">
        <v>110646</v>
      </c>
      <c r="C27" s="1">
        <v>50</v>
      </c>
      <c r="D27" s="11">
        <f t="shared" si="0"/>
        <v>2212.92</v>
      </c>
      <c r="E27" s="17">
        <f>((D27-D5)/D5)*100</f>
        <v>-39.29339017608897</v>
      </c>
      <c r="F27" s="3">
        <v>1515672</v>
      </c>
      <c r="G27" s="1"/>
      <c r="H27" s="1">
        <v>50</v>
      </c>
      <c r="I27" s="33">
        <v>50</v>
      </c>
      <c r="J27" s="48">
        <v>212</v>
      </c>
      <c r="K27" s="56">
        <v>314</v>
      </c>
      <c r="L27" s="58">
        <v>1606.5</v>
      </c>
      <c r="M27" s="51">
        <f t="shared" si="1"/>
        <v>504441</v>
      </c>
    </row>
    <row r="28" spans="1:13" ht="12" customHeight="1" thickBot="1">
      <c r="A28" s="18" t="s">
        <v>32</v>
      </c>
      <c r="B28" s="19">
        <v>124449</v>
      </c>
      <c r="C28" s="18">
        <v>55.2</v>
      </c>
      <c r="D28" s="20">
        <f t="shared" si="0"/>
        <v>2254.5108695652175</v>
      </c>
      <c r="E28" s="59">
        <f>((D28-D5)/D5)*100</f>
        <v>-38.15243583027763</v>
      </c>
      <c r="F28" s="19">
        <v>1659282</v>
      </c>
      <c r="G28" s="18"/>
      <c r="H28" s="18">
        <v>50</v>
      </c>
      <c r="I28" s="36">
        <v>55.2</v>
      </c>
      <c r="J28" s="18">
        <v>233</v>
      </c>
      <c r="K28" s="60">
        <v>290</v>
      </c>
      <c r="L28" s="61">
        <v>1606.5</v>
      </c>
      <c r="M28" s="62">
        <f t="shared" si="1"/>
        <v>465885</v>
      </c>
    </row>
    <row r="29" spans="1:13" ht="11.25" customHeight="1" thickBot="1">
      <c r="A29" s="1" t="s">
        <v>43</v>
      </c>
      <c r="B29" s="3">
        <v>119026</v>
      </c>
      <c r="C29" s="1">
        <v>45</v>
      </c>
      <c r="D29" s="69">
        <f t="shared" si="0"/>
        <v>2645.0222222222224</v>
      </c>
      <c r="E29" s="70">
        <f>((D29-D5)/D5)*100</f>
        <v>-27.43961281021522</v>
      </c>
      <c r="F29" s="3">
        <v>1664072</v>
      </c>
      <c r="G29" s="1"/>
      <c r="H29" s="1">
        <v>50</v>
      </c>
      <c r="I29" s="33">
        <v>45</v>
      </c>
      <c r="J29" s="32">
        <v>255</v>
      </c>
      <c r="K29" s="67">
        <v>288</v>
      </c>
      <c r="L29" s="41">
        <v>1606.5</v>
      </c>
      <c r="M29" s="3">
        <f t="shared" si="1"/>
        <v>462672</v>
      </c>
    </row>
    <row r="30" spans="1:13" ht="12" customHeight="1">
      <c r="A30" s="1" t="s">
        <v>44</v>
      </c>
      <c r="B30" s="3">
        <v>119321</v>
      </c>
      <c r="C30" s="1">
        <v>52.1</v>
      </c>
      <c r="D30" s="69">
        <f t="shared" si="0"/>
        <v>2290.230326295585</v>
      </c>
      <c r="E30" s="59">
        <f>((D30-D5)/D5)*100</f>
        <v>-37.17255082636764</v>
      </c>
      <c r="F30" s="3">
        <v>1676495</v>
      </c>
      <c r="G30" s="1"/>
      <c r="H30" s="1">
        <v>50</v>
      </c>
      <c r="I30" s="1">
        <v>52.1</v>
      </c>
      <c r="J30" s="8">
        <v>236</v>
      </c>
      <c r="K30" s="63">
        <v>273</v>
      </c>
      <c r="L30" s="41">
        <v>1606.5</v>
      </c>
      <c r="M30" s="3">
        <f t="shared" si="1"/>
        <v>438574.5</v>
      </c>
    </row>
    <row r="31" spans="1:13" ht="12" customHeight="1" thickBot="1">
      <c r="A31" s="1" t="s">
        <v>45</v>
      </c>
      <c r="B31" s="3">
        <v>107572</v>
      </c>
      <c r="C31" s="1">
        <v>56.4</v>
      </c>
      <c r="D31" s="69">
        <f t="shared" si="0"/>
        <v>1907.3049645390072</v>
      </c>
      <c r="E31" s="59">
        <f>((D31-D5)/D5)*100</f>
        <v>-47.677268813387755</v>
      </c>
      <c r="F31" s="3">
        <v>1462435</v>
      </c>
      <c r="G31" s="71" t="s">
        <v>46</v>
      </c>
      <c r="H31" s="1">
        <v>50</v>
      </c>
      <c r="I31" s="1">
        <v>56.4</v>
      </c>
      <c r="J31" s="1">
        <v>249</v>
      </c>
      <c r="K31" s="64">
        <v>268</v>
      </c>
      <c r="L31" s="41">
        <v>1606.5</v>
      </c>
      <c r="M31" s="3">
        <f t="shared" si="1"/>
        <v>430542</v>
      </c>
    </row>
    <row r="32" spans="1:13" ht="12" customHeight="1">
      <c r="A32" s="28" t="s">
        <v>8</v>
      </c>
      <c r="B32" s="3">
        <v>110008</v>
      </c>
      <c r="C32" s="1">
        <v>52.5</v>
      </c>
      <c r="D32" s="69">
        <f t="shared" si="0"/>
        <v>2095.390476190476</v>
      </c>
      <c r="E32" s="59">
        <f>((D32-D5)/D5)*100</f>
        <v>-42.51755505538639</v>
      </c>
      <c r="F32" s="3">
        <v>1451853</v>
      </c>
      <c r="G32" s="1"/>
      <c r="H32" s="1"/>
      <c r="I32" s="1">
        <v>52.5</v>
      </c>
      <c r="J32" s="33">
        <v>204</v>
      </c>
      <c r="K32" s="65">
        <v>266</v>
      </c>
      <c r="L32" s="45">
        <v>1606.5</v>
      </c>
      <c r="M32" s="3">
        <f t="shared" si="1"/>
        <v>427329</v>
      </c>
    </row>
    <row r="33" spans="1:13" ht="12" customHeight="1">
      <c r="A33" s="28" t="s">
        <v>9</v>
      </c>
      <c r="B33" s="3">
        <v>112654</v>
      </c>
      <c r="C33" s="1">
        <v>56.7</v>
      </c>
      <c r="D33" s="69">
        <f t="shared" si="0"/>
        <v>1986.8430335097</v>
      </c>
      <c r="E33" s="59">
        <f>((D33-D5)/D5)*100</f>
        <v>-45.49531622623993</v>
      </c>
      <c r="F33" s="3">
        <v>1472717</v>
      </c>
      <c r="G33" s="1"/>
      <c r="H33" s="1"/>
      <c r="I33" s="1">
        <v>56.7</v>
      </c>
      <c r="J33" s="33">
        <v>220</v>
      </c>
      <c r="K33" s="66">
        <v>266</v>
      </c>
      <c r="L33" s="45">
        <v>1606.5</v>
      </c>
      <c r="M33" s="3">
        <f t="shared" si="1"/>
        <v>427329</v>
      </c>
    </row>
    <row r="34" spans="1:13" ht="12.75" customHeight="1" thickBot="1">
      <c r="A34" s="75" t="s">
        <v>48</v>
      </c>
      <c r="B34" s="19">
        <v>92876</v>
      </c>
      <c r="C34" s="18">
        <v>50.1</v>
      </c>
      <c r="D34" s="76">
        <f t="shared" si="0"/>
        <v>1853.812375249501</v>
      </c>
      <c r="E34" s="59">
        <f>((D34-D5)/D5)*100</f>
        <v>-49.14472075311842</v>
      </c>
      <c r="F34" s="19">
        <v>1291469</v>
      </c>
      <c r="G34" s="18"/>
      <c r="H34" s="18"/>
      <c r="I34" s="18">
        <v>50.1</v>
      </c>
      <c r="J34" s="36">
        <v>211</v>
      </c>
      <c r="K34" s="68">
        <v>266</v>
      </c>
      <c r="L34" s="45">
        <v>1606.5</v>
      </c>
      <c r="M34" s="3">
        <f t="shared" si="1"/>
        <v>427329</v>
      </c>
    </row>
    <row r="35" spans="1:13" ht="12.75" customHeight="1">
      <c r="A35" s="77" t="s">
        <v>49</v>
      </c>
      <c r="B35" s="3">
        <v>129516</v>
      </c>
      <c r="C35" s="1">
        <v>63.8</v>
      </c>
      <c r="D35" s="76">
        <f t="shared" si="0"/>
        <v>2030.0313479623826</v>
      </c>
      <c r="E35" s="59">
        <f>((D35-D5)/D5)*100</f>
        <v>-44.31053948129146</v>
      </c>
      <c r="F35" s="3">
        <v>1654855</v>
      </c>
      <c r="G35" s="71" t="s">
        <v>51</v>
      </c>
      <c r="H35" s="1"/>
      <c r="I35" s="1">
        <v>63.8</v>
      </c>
      <c r="J35" s="1">
        <v>230</v>
      </c>
      <c r="K35" s="73">
        <v>255</v>
      </c>
      <c r="L35" s="45">
        <v>1352</v>
      </c>
      <c r="M35" s="3">
        <f t="shared" si="1"/>
        <v>344760</v>
      </c>
    </row>
    <row r="36" spans="1:13" ht="10.5" customHeight="1">
      <c r="A36" s="1" t="s">
        <v>50</v>
      </c>
      <c r="B36" s="3">
        <v>120335</v>
      </c>
      <c r="C36" s="1">
        <v>62.4</v>
      </c>
      <c r="D36" s="76">
        <f t="shared" si="0"/>
        <v>1928.445512820513</v>
      </c>
      <c r="E36" s="59">
        <f>((D36-D5)/D5)*100</f>
        <v>-47.0973242080749</v>
      </c>
      <c r="F36" s="3">
        <v>1573080</v>
      </c>
      <c r="G36" s="1"/>
      <c r="H36" s="1"/>
      <c r="I36" s="1">
        <v>62.4</v>
      </c>
      <c r="J36" s="1">
        <v>234</v>
      </c>
      <c r="K36" s="74">
        <v>255</v>
      </c>
      <c r="L36" s="45">
        <v>1352</v>
      </c>
      <c r="M36" s="3">
        <f t="shared" si="1"/>
        <v>344760</v>
      </c>
    </row>
    <row r="37" spans="1:13" ht="12" customHeight="1">
      <c r="A37" s="78" t="s">
        <v>29</v>
      </c>
      <c r="B37" s="3">
        <v>131720</v>
      </c>
      <c r="C37" s="78">
        <v>70.1</v>
      </c>
      <c r="D37" s="69">
        <f t="shared" si="0"/>
        <v>1879.0299572039944</v>
      </c>
      <c r="E37" s="79">
        <f>((D37-D5)/D5)*100</f>
        <v>-48.452931665210166</v>
      </c>
      <c r="F37" s="3">
        <v>1733416</v>
      </c>
      <c r="G37" s="1"/>
      <c r="H37" s="1"/>
      <c r="I37" s="78">
        <v>70.1</v>
      </c>
      <c r="J37" s="78">
        <v>232</v>
      </c>
      <c r="K37" s="74">
        <v>255</v>
      </c>
      <c r="L37" s="45">
        <v>1352</v>
      </c>
      <c r="M37" s="3">
        <f t="shared" si="1"/>
        <v>344760</v>
      </c>
    </row>
    <row r="38" spans="1:13" ht="12" customHeight="1">
      <c r="A38" s="78" t="s">
        <v>30</v>
      </c>
      <c r="B38" s="3">
        <v>119621</v>
      </c>
      <c r="C38" s="1">
        <v>61.8</v>
      </c>
      <c r="D38" s="69">
        <f t="shared" si="0"/>
        <v>1935.6148867313916</v>
      </c>
      <c r="E38" s="79">
        <f>((D38-D5)/D5)*100</f>
        <v>-46.90064814898129</v>
      </c>
      <c r="F38" s="3">
        <v>1564074</v>
      </c>
      <c r="G38" s="71" t="s">
        <v>64</v>
      </c>
      <c r="H38" s="1"/>
      <c r="I38" s="1">
        <v>61.8</v>
      </c>
      <c r="J38" s="1">
        <v>226</v>
      </c>
      <c r="K38" s="74">
        <v>255</v>
      </c>
      <c r="L38" s="45">
        <v>1352</v>
      </c>
      <c r="M38" s="3">
        <f t="shared" si="1"/>
        <v>344760</v>
      </c>
    </row>
    <row r="39" spans="1:13" ht="11.25" customHeight="1">
      <c r="A39" s="78" t="s">
        <v>53</v>
      </c>
      <c r="B39" s="3">
        <v>130127</v>
      </c>
      <c r="C39" s="1">
        <v>68.2</v>
      </c>
      <c r="D39" s="69">
        <f t="shared" si="0"/>
        <v>1908.0205278592375</v>
      </c>
      <c r="E39" s="79">
        <f>((D39-D5)/D5*100)</f>
        <v>-47.65763890210062</v>
      </c>
      <c r="F39" s="3">
        <v>1714176</v>
      </c>
      <c r="G39" s="1"/>
      <c r="H39" s="1"/>
      <c r="I39" s="1">
        <v>68.2</v>
      </c>
      <c r="J39" s="78">
        <v>254</v>
      </c>
      <c r="K39" s="74">
        <v>255</v>
      </c>
      <c r="L39" s="45">
        <v>1352</v>
      </c>
      <c r="M39" s="3">
        <f t="shared" si="1"/>
        <v>344760</v>
      </c>
    </row>
    <row r="40" spans="1:13" ht="12" customHeight="1" thickBot="1">
      <c r="A40" s="78" t="s">
        <v>32</v>
      </c>
      <c r="B40" s="3">
        <v>124353</v>
      </c>
      <c r="C40" s="1">
        <v>64.9</v>
      </c>
      <c r="D40" s="69">
        <f t="shared" si="0"/>
        <v>1916.070878274268</v>
      </c>
      <c r="E40" s="79">
        <f>((D40-D5)/D5*100)</f>
        <v>-47.43679518357894</v>
      </c>
      <c r="F40" s="3">
        <v>1783879</v>
      </c>
      <c r="G40" s="1"/>
      <c r="H40" s="1"/>
      <c r="I40" s="1">
        <v>64.9</v>
      </c>
      <c r="J40" s="1">
        <v>255</v>
      </c>
      <c r="K40" s="80">
        <v>255</v>
      </c>
      <c r="L40" s="45">
        <v>1352</v>
      </c>
      <c r="M40" s="3">
        <f t="shared" si="1"/>
        <v>344760</v>
      </c>
    </row>
    <row r="41" spans="1:13" ht="9.75" customHeight="1">
      <c r="A41" s="78" t="s">
        <v>43</v>
      </c>
      <c r="B41" s="3">
        <v>129445</v>
      </c>
      <c r="C41" s="1">
        <v>51.1</v>
      </c>
      <c r="D41" s="69">
        <f t="shared" si="0"/>
        <v>2533.170254403131</v>
      </c>
      <c r="E41" s="79">
        <f>((D41-D5)/D5*100)</f>
        <v>-30.508026385233855</v>
      </c>
      <c r="F41" s="3">
        <v>1909106</v>
      </c>
      <c r="G41" s="1" t="s">
        <v>58</v>
      </c>
      <c r="H41" s="1"/>
      <c r="I41" s="1">
        <v>51.1</v>
      </c>
      <c r="J41" s="33">
        <v>286</v>
      </c>
      <c r="K41" s="81">
        <v>286</v>
      </c>
      <c r="L41" s="45">
        <v>1352</v>
      </c>
      <c r="M41" s="3">
        <f t="shared" si="1"/>
        <v>386672</v>
      </c>
    </row>
    <row r="42" spans="1:13" ht="10.5" customHeight="1">
      <c r="A42" s="78" t="s">
        <v>44</v>
      </c>
      <c r="B42" s="3">
        <v>123123</v>
      </c>
      <c r="C42" s="1">
        <v>51.9</v>
      </c>
      <c r="D42" s="69">
        <f t="shared" si="0"/>
        <v>2372.3121387283236</v>
      </c>
      <c r="E42" s="79">
        <f>((D42-D5)/D5*100)</f>
        <v>-34.9208162128282</v>
      </c>
      <c r="F42" s="3">
        <v>1841155</v>
      </c>
      <c r="G42" s="1"/>
      <c r="H42" s="1"/>
      <c r="I42" s="1">
        <v>51.9</v>
      </c>
      <c r="J42" s="48">
        <v>274</v>
      </c>
      <c r="K42" s="82">
        <v>286</v>
      </c>
      <c r="L42" s="45">
        <v>1352</v>
      </c>
      <c r="M42" s="3">
        <f t="shared" si="1"/>
        <v>386672</v>
      </c>
    </row>
    <row r="43" spans="1:13" ht="11.25" customHeight="1">
      <c r="A43" s="78" t="s">
        <v>45</v>
      </c>
      <c r="B43" s="3">
        <v>110884</v>
      </c>
      <c r="C43" s="1">
        <v>57.8</v>
      </c>
      <c r="D43" s="69">
        <f t="shared" si="0"/>
        <v>1918.40830449827</v>
      </c>
      <c r="E43" s="79">
        <f>((D43-D5)/D5*100)</f>
        <v>-47.37267301839779</v>
      </c>
      <c r="F43" s="3">
        <v>1714370</v>
      </c>
      <c r="G43" s="1"/>
      <c r="H43" s="1"/>
      <c r="I43" s="1">
        <v>57.8</v>
      </c>
      <c r="J43" s="48">
        <v>261</v>
      </c>
      <c r="K43" s="82">
        <v>286</v>
      </c>
      <c r="L43" s="45">
        <v>1352</v>
      </c>
      <c r="M43" s="3">
        <f t="shared" si="1"/>
        <v>386672</v>
      </c>
    </row>
    <row r="44" spans="1:13" ht="10.5" customHeight="1">
      <c r="A44" s="78" t="s">
        <v>60</v>
      </c>
      <c r="B44" s="3">
        <v>119275</v>
      </c>
      <c r="C44" s="1">
        <v>56.5</v>
      </c>
      <c r="D44" s="69">
        <f t="shared" si="0"/>
        <v>2111.0619469026547</v>
      </c>
      <c r="E44" s="79">
        <f>((D44-D5)/D5*100)</f>
        <v>-42.08764260582152</v>
      </c>
      <c r="F44" s="3">
        <v>1778768</v>
      </c>
      <c r="G44" s="1"/>
      <c r="H44" s="1"/>
      <c r="I44" s="1">
        <f>C44</f>
        <v>56.5</v>
      </c>
      <c r="J44" s="84">
        <v>219</v>
      </c>
      <c r="K44" s="83">
        <v>286</v>
      </c>
      <c r="L44" s="45">
        <v>1352</v>
      </c>
      <c r="M44" s="3">
        <f>K44*L44</f>
        <v>386672</v>
      </c>
    </row>
    <row r="45" spans="1:13" ht="11.25" customHeight="1">
      <c r="A45" s="85" t="s">
        <v>62</v>
      </c>
      <c r="B45" s="86">
        <v>116729</v>
      </c>
      <c r="C45" s="85">
        <v>50.1</v>
      </c>
      <c r="D45" s="87">
        <f t="shared" si="0"/>
        <v>2329.920159680639</v>
      </c>
      <c r="E45" s="59">
        <f>((D45-D5)/D5*100)</f>
        <v>-36.083747241383776</v>
      </c>
      <c r="F45" s="86">
        <v>1752180</v>
      </c>
      <c r="I45" s="18">
        <f>C45</f>
        <v>50.1</v>
      </c>
      <c r="J45" s="84">
        <v>219</v>
      </c>
      <c r="K45" s="82">
        <v>286</v>
      </c>
      <c r="L45" s="45">
        <v>1352</v>
      </c>
      <c r="M45" s="3">
        <f aca="true" t="shared" si="2" ref="M45:M55">K45*L45</f>
        <v>386672</v>
      </c>
    </row>
    <row r="46" spans="1:13" ht="12" customHeight="1">
      <c r="A46" s="77">
        <v>39814</v>
      </c>
      <c r="B46" s="3">
        <v>88657</v>
      </c>
      <c r="C46" s="78">
        <v>37.4</v>
      </c>
      <c r="D46" s="90">
        <f t="shared" si="0"/>
        <v>2370.5080213903743</v>
      </c>
      <c r="E46" s="79">
        <f>((D46-D5)/D5*100)</f>
        <v>-34.97030821765053</v>
      </c>
      <c r="F46" s="3">
        <v>1526964</v>
      </c>
      <c r="G46" s="1"/>
      <c r="H46" s="1"/>
      <c r="I46" s="78">
        <v>37.4</v>
      </c>
      <c r="J46" s="78">
        <v>206</v>
      </c>
      <c r="K46" s="88">
        <v>286</v>
      </c>
      <c r="L46" s="45">
        <v>1352</v>
      </c>
      <c r="M46" s="3">
        <f t="shared" si="2"/>
        <v>386672</v>
      </c>
    </row>
    <row r="47" spans="1:13" ht="12" customHeight="1">
      <c r="A47" s="78" t="s">
        <v>49</v>
      </c>
      <c r="B47" s="3">
        <v>112011</v>
      </c>
      <c r="C47" s="1">
        <v>42.8</v>
      </c>
      <c r="D47" s="69">
        <f t="shared" si="0"/>
        <v>2617.0794392523367</v>
      </c>
      <c r="E47" s="6">
        <f>((D47-D5)/D5*100)</f>
        <v>-28.206161814764446</v>
      </c>
      <c r="F47" s="3">
        <v>1845678</v>
      </c>
      <c r="G47" s="1"/>
      <c r="H47" s="1"/>
      <c r="I47" s="1">
        <v>42.8</v>
      </c>
      <c r="J47" s="1">
        <v>222</v>
      </c>
      <c r="K47" s="89">
        <v>286</v>
      </c>
      <c r="L47" s="45">
        <v>1352</v>
      </c>
      <c r="M47" s="3">
        <f t="shared" si="2"/>
        <v>386672</v>
      </c>
    </row>
    <row r="48" spans="1:13" ht="13.5">
      <c r="A48" s="78" t="s">
        <v>50</v>
      </c>
      <c r="B48" s="3">
        <v>85837</v>
      </c>
      <c r="C48" s="1">
        <v>36.4</v>
      </c>
      <c r="D48" s="69">
        <f t="shared" si="0"/>
        <v>2358.1593406593406</v>
      </c>
      <c r="E48" s="79">
        <f>((D48-D5)/D5*100)</f>
        <v>-35.30906720712096</v>
      </c>
      <c r="F48" s="3">
        <v>1514071</v>
      </c>
      <c r="G48" s="1"/>
      <c r="H48" s="1"/>
      <c r="I48" s="1">
        <v>36.4</v>
      </c>
      <c r="J48" s="78">
        <v>211</v>
      </c>
      <c r="K48" s="88">
        <v>286</v>
      </c>
      <c r="L48" s="45">
        <v>1352</v>
      </c>
      <c r="M48" s="3">
        <f t="shared" si="2"/>
        <v>386672</v>
      </c>
    </row>
    <row r="49" spans="1:13" ht="13.5">
      <c r="A49" s="85" t="s">
        <v>29</v>
      </c>
      <c r="B49" s="19">
        <v>100408</v>
      </c>
      <c r="C49" s="18">
        <v>54.7</v>
      </c>
      <c r="D49" s="76">
        <f t="shared" si="0"/>
        <v>1835.612431444241</v>
      </c>
      <c r="E49" s="59">
        <f>((D49-D5)/D5*100)</f>
        <v>-49.64399631997263</v>
      </c>
      <c r="F49" s="19">
        <v>1643513</v>
      </c>
      <c r="G49" s="18"/>
      <c r="H49" s="18"/>
      <c r="I49" s="18">
        <v>54.7</v>
      </c>
      <c r="J49" s="18">
        <v>211</v>
      </c>
      <c r="K49" s="88">
        <v>286</v>
      </c>
      <c r="L49" s="45">
        <v>1352</v>
      </c>
      <c r="M49" s="3">
        <f t="shared" si="2"/>
        <v>386672</v>
      </c>
    </row>
    <row r="50" spans="1:13" ht="13.5">
      <c r="A50" s="78" t="s">
        <v>30</v>
      </c>
      <c r="B50" s="3">
        <v>74976</v>
      </c>
      <c r="C50" s="78">
        <v>29.4</v>
      </c>
      <c r="D50" s="90">
        <f t="shared" si="0"/>
        <v>2550.204081632653</v>
      </c>
      <c r="E50" s="79">
        <f>((D50-D5)/D5*100)</f>
        <v>-30.040740670689043</v>
      </c>
      <c r="F50" s="3">
        <v>1236673</v>
      </c>
      <c r="G50" s="1"/>
      <c r="H50" s="1"/>
      <c r="I50" s="78">
        <v>29.4</v>
      </c>
      <c r="J50" s="78">
        <v>219</v>
      </c>
      <c r="K50" s="89">
        <v>286</v>
      </c>
      <c r="L50" s="45">
        <v>1352</v>
      </c>
      <c r="M50" s="3">
        <f t="shared" si="2"/>
        <v>386672</v>
      </c>
    </row>
    <row r="51" spans="1:13" ht="13.5">
      <c r="A51" s="78" t="s">
        <v>31</v>
      </c>
      <c r="B51" s="3">
        <v>95964</v>
      </c>
      <c r="C51" s="78">
        <v>46.6</v>
      </c>
      <c r="D51" s="90">
        <f t="shared" si="0"/>
        <v>2059.31330472103</v>
      </c>
      <c r="E51" s="79">
        <f>((D51-D5)/D5*100)</f>
        <v>-43.507253179107984</v>
      </c>
      <c r="F51" s="3">
        <v>1485255</v>
      </c>
      <c r="G51" s="1"/>
      <c r="H51" s="1"/>
      <c r="I51" s="78">
        <v>46.6</v>
      </c>
      <c r="J51" s="78">
        <v>234</v>
      </c>
      <c r="K51" s="88">
        <v>286</v>
      </c>
      <c r="L51" s="45">
        <v>1352</v>
      </c>
      <c r="M51" s="3">
        <f t="shared" si="2"/>
        <v>386672</v>
      </c>
    </row>
    <row r="52" spans="1:13" ht="14.25" thickBot="1">
      <c r="A52" s="78" t="s">
        <v>67</v>
      </c>
      <c r="B52" s="3">
        <v>101405</v>
      </c>
      <c r="C52" s="1">
        <v>57.1</v>
      </c>
      <c r="D52" s="90">
        <f t="shared" si="0"/>
        <v>1775.9194395796846</v>
      </c>
      <c r="E52" s="79">
        <f>((D52-D5)/D5*100)</f>
        <v>-51.281542714032746</v>
      </c>
      <c r="F52" s="3">
        <v>1551166</v>
      </c>
      <c r="G52" s="1"/>
      <c r="H52" s="1"/>
      <c r="I52" s="1">
        <v>57.1</v>
      </c>
      <c r="J52" s="1">
        <v>241</v>
      </c>
      <c r="K52" s="88">
        <v>286</v>
      </c>
      <c r="L52" s="45">
        <f aca="true" t="shared" si="3" ref="L52:L86">1591*0.85</f>
        <v>1352.35</v>
      </c>
      <c r="M52" s="3">
        <f t="shared" si="2"/>
        <v>386772.1</v>
      </c>
    </row>
    <row r="53" spans="1:13" ht="14.25" thickBot="1">
      <c r="A53" s="78" t="s">
        <v>43</v>
      </c>
      <c r="B53" s="3">
        <v>110900</v>
      </c>
      <c r="C53" s="1">
        <v>47.6</v>
      </c>
      <c r="D53" s="69">
        <f t="shared" si="0"/>
        <v>2329.831932773109</v>
      </c>
      <c r="E53" s="79">
        <f>((D53-D5)/D5*100)</f>
        <v>-36.086167553212206</v>
      </c>
      <c r="F53" s="3">
        <v>1581275</v>
      </c>
      <c r="G53" s="1"/>
      <c r="H53" s="1"/>
      <c r="I53" s="1">
        <v>47.6</v>
      </c>
      <c r="J53" s="92">
        <v>267</v>
      </c>
      <c r="K53" s="91">
        <v>274</v>
      </c>
      <c r="L53" s="45">
        <f t="shared" si="3"/>
        <v>1352.35</v>
      </c>
      <c r="M53" s="3">
        <f>L53*K53</f>
        <v>370543.89999999997</v>
      </c>
    </row>
    <row r="54" spans="1:13" ht="13.5">
      <c r="A54" s="78" t="s">
        <v>70</v>
      </c>
      <c r="B54" s="3">
        <v>127125</v>
      </c>
      <c r="C54" s="1">
        <v>56.9</v>
      </c>
      <c r="D54" s="69">
        <f t="shared" si="0"/>
        <v>2234.182776801406</v>
      </c>
      <c r="E54" s="79">
        <f>((D54-D5)/D5*100)</f>
        <v>-38.71009249923854</v>
      </c>
      <c r="F54" s="3">
        <v>1710009</v>
      </c>
      <c r="G54" s="1"/>
      <c r="H54" s="1"/>
      <c r="I54" s="18">
        <v>56.9</v>
      </c>
      <c r="J54" s="93">
        <v>267</v>
      </c>
      <c r="K54" s="94">
        <v>267</v>
      </c>
      <c r="L54" s="45">
        <f t="shared" si="3"/>
        <v>1352.35</v>
      </c>
      <c r="M54" s="3">
        <f t="shared" si="2"/>
        <v>361077.44999999995</v>
      </c>
    </row>
    <row r="55" spans="1:13" ht="13.5">
      <c r="A55" s="78" t="s">
        <v>73</v>
      </c>
      <c r="B55" s="3">
        <v>99497</v>
      </c>
      <c r="C55" s="78">
        <v>46.4</v>
      </c>
      <c r="D55" s="90">
        <f t="shared" si="0"/>
        <v>2144.331896551724</v>
      </c>
      <c r="E55" s="79">
        <f>((D55-D5)/D5*100)</f>
        <v>-41.17495445974881</v>
      </c>
      <c r="F55" s="3">
        <v>1324795</v>
      </c>
      <c r="G55" s="1"/>
      <c r="H55" s="1"/>
      <c r="I55" s="78">
        <v>46.4</v>
      </c>
      <c r="J55" s="78">
        <v>216</v>
      </c>
      <c r="K55" s="95">
        <v>267</v>
      </c>
      <c r="L55" s="45">
        <f t="shared" si="3"/>
        <v>1352.35</v>
      </c>
      <c r="M55" s="63">
        <f t="shared" si="2"/>
        <v>361077.44999999995</v>
      </c>
    </row>
    <row r="56" spans="1:13" ht="13.5">
      <c r="A56" s="78" t="s">
        <v>60</v>
      </c>
      <c r="B56" s="3">
        <v>99704</v>
      </c>
      <c r="C56" s="1">
        <v>48.8</v>
      </c>
      <c r="D56" s="69">
        <f t="shared" si="0"/>
        <v>2043.1147540983607</v>
      </c>
      <c r="E56" s="79">
        <f>((D56-D5)/D5*100)</f>
        <v>-43.95162491074006</v>
      </c>
      <c r="F56" s="3">
        <v>1323815</v>
      </c>
      <c r="G56" s="1"/>
      <c r="H56" s="1"/>
      <c r="I56" s="1">
        <v>48.8</v>
      </c>
      <c r="J56" s="78">
        <v>237</v>
      </c>
      <c r="K56" s="63">
        <v>267</v>
      </c>
      <c r="L56" s="45">
        <f t="shared" si="3"/>
        <v>1352.35</v>
      </c>
      <c r="M56" s="63">
        <f aca="true" t="shared" si="4" ref="M56:M61">K56*L56</f>
        <v>361077.44999999995</v>
      </c>
    </row>
    <row r="57" spans="1:13" ht="13.5">
      <c r="A57" s="78" t="s">
        <v>76</v>
      </c>
      <c r="B57" s="3">
        <v>95133</v>
      </c>
      <c r="C57" s="1">
        <v>39.4</v>
      </c>
      <c r="D57" s="69">
        <f t="shared" si="0"/>
        <v>2414.543147208122</v>
      </c>
      <c r="E57" s="79">
        <f>((D57-D5)/D5*100)</f>
        <v>-33.762301058980164</v>
      </c>
      <c r="F57" s="3">
        <v>1290164</v>
      </c>
      <c r="G57" s="1"/>
      <c r="H57" s="1"/>
      <c r="I57" s="1">
        <v>39.4</v>
      </c>
      <c r="J57" s="1">
        <v>219</v>
      </c>
      <c r="K57" s="63">
        <v>267</v>
      </c>
      <c r="L57" s="45">
        <f t="shared" si="3"/>
        <v>1352.35</v>
      </c>
      <c r="M57" s="63">
        <f t="shared" si="4"/>
        <v>361077.44999999995</v>
      </c>
    </row>
    <row r="58" spans="1:13" ht="13.5">
      <c r="A58" s="96">
        <v>40179</v>
      </c>
      <c r="B58" s="3">
        <v>84995</v>
      </c>
      <c r="C58" s="1">
        <v>41.2</v>
      </c>
      <c r="D58" s="69">
        <f t="shared" si="0"/>
        <v>2062.9854368932038</v>
      </c>
      <c r="E58" s="79">
        <f>((D58-D5)/D5*100)</f>
        <v>-43.40651628170637</v>
      </c>
      <c r="F58" s="3">
        <v>1182179</v>
      </c>
      <c r="G58" s="1"/>
      <c r="H58" s="1"/>
      <c r="I58" s="1">
        <v>41.2</v>
      </c>
      <c r="J58" s="1">
        <v>232</v>
      </c>
      <c r="K58" s="63">
        <v>267</v>
      </c>
      <c r="L58" s="45">
        <f t="shared" si="3"/>
        <v>1352.35</v>
      </c>
      <c r="M58" s="63">
        <f t="shared" si="4"/>
        <v>361077.44999999995</v>
      </c>
    </row>
    <row r="59" spans="1:13" ht="13.5">
      <c r="A59" s="78" t="s">
        <v>79</v>
      </c>
      <c r="B59" s="3">
        <v>116330</v>
      </c>
      <c r="C59" s="78">
        <v>52.1</v>
      </c>
      <c r="D59" s="90">
        <f t="shared" si="0"/>
        <v>2232.8214971209213</v>
      </c>
      <c r="E59" s="79">
        <f>((D59-D5)/D5*100)</f>
        <v>-38.747436223559525</v>
      </c>
      <c r="F59" s="3">
        <v>1516848</v>
      </c>
      <c r="G59" s="1"/>
      <c r="H59" s="1"/>
      <c r="I59" s="78">
        <v>52.1</v>
      </c>
      <c r="J59" s="78">
        <v>248</v>
      </c>
      <c r="K59" s="63">
        <v>267</v>
      </c>
      <c r="L59" s="45">
        <f t="shared" si="3"/>
        <v>1352.35</v>
      </c>
      <c r="M59" s="63">
        <f t="shared" si="4"/>
        <v>361077.44999999995</v>
      </c>
    </row>
    <row r="60" spans="1:13" ht="13.5">
      <c r="A60" s="1" t="s">
        <v>50</v>
      </c>
      <c r="B60" s="3">
        <v>108828</v>
      </c>
      <c r="C60" s="1">
        <v>52.2</v>
      </c>
      <c r="D60" s="69">
        <f t="shared" si="0"/>
        <v>2084.8275862068963</v>
      </c>
      <c r="E60" s="79">
        <f>((D60-D5)/D5*100)</f>
        <v>-42.80732478987569</v>
      </c>
      <c r="F60" s="3">
        <v>1486372</v>
      </c>
      <c r="G60" s="1"/>
      <c r="H60" s="1"/>
      <c r="I60" s="1">
        <v>52.2</v>
      </c>
      <c r="J60" s="78">
        <v>289</v>
      </c>
      <c r="K60" s="97">
        <v>289</v>
      </c>
      <c r="L60" s="45">
        <f t="shared" si="3"/>
        <v>1352.35</v>
      </c>
      <c r="M60" s="63">
        <f t="shared" si="4"/>
        <v>390829.14999999997</v>
      </c>
    </row>
    <row r="61" spans="1:13" ht="13.5">
      <c r="A61" s="78" t="s">
        <v>82</v>
      </c>
      <c r="B61" s="3">
        <v>105322</v>
      </c>
      <c r="C61" s="78">
        <v>47.9</v>
      </c>
      <c r="D61" s="90">
        <f t="shared" si="0"/>
        <v>2198.7891440501044</v>
      </c>
      <c r="E61" s="79">
        <f>((D61-D5)/D5*100)</f>
        <v>-39.68103923643829</v>
      </c>
      <c r="F61" s="3">
        <v>1429298</v>
      </c>
      <c r="G61" s="1"/>
      <c r="H61" s="1"/>
      <c r="I61" s="78">
        <v>47.9</v>
      </c>
      <c r="J61" s="78">
        <v>240</v>
      </c>
      <c r="K61" s="97">
        <v>289</v>
      </c>
      <c r="L61" s="45">
        <f t="shared" si="3"/>
        <v>1352.35</v>
      </c>
      <c r="M61" s="63">
        <f t="shared" si="4"/>
        <v>390829.14999999997</v>
      </c>
    </row>
    <row r="62" spans="1:13" ht="13.5">
      <c r="A62" s="78" t="s">
        <v>30</v>
      </c>
      <c r="B62" s="3">
        <v>87615</v>
      </c>
      <c r="C62" s="1">
        <v>41.4</v>
      </c>
      <c r="D62" s="90">
        <f t="shared" si="0"/>
        <v>2116.304347826087</v>
      </c>
      <c r="E62" s="79">
        <f>((D62-D5)/D5*100)</f>
        <v>-41.94382882701374</v>
      </c>
      <c r="F62" s="3">
        <v>1247233</v>
      </c>
      <c r="G62" s="1"/>
      <c r="H62" s="1"/>
      <c r="I62" s="1">
        <v>41.4</v>
      </c>
      <c r="J62" s="78">
        <v>236</v>
      </c>
      <c r="K62" s="97">
        <v>289</v>
      </c>
      <c r="L62" s="45">
        <f t="shared" si="3"/>
        <v>1352.35</v>
      </c>
      <c r="M62" s="63">
        <f>K62*L62</f>
        <v>390829.14999999997</v>
      </c>
    </row>
    <row r="63" spans="1:13" ht="13.5">
      <c r="A63" s="78" t="s">
        <v>85</v>
      </c>
      <c r="B63" s="3">
        <v>98313</v>
      </c>
      <c r="C63" s="1">
        <v>47.6</v>
      </c>
      <c r="D63" s="69">
        <f t="shared" si="0"/>
        <v>2065.3991596638657</v>
      </c>
      <c r="E63" s="79">
        <f>((D63-D5)/D5*100)</f>
        <v>-43.34030108799776</v>
      </c>
      <c r="F63" s="3">
        <v>1387585</v>
      </c>
      <c r="G63" s="1"/>
      <c r="H63" s="1"/>
      <c r="I63" s="1">
        <v>47.6</v>
      </c>
      <c r="J63" s="78">
        <v>220</v>
      </c>
      <c r="K63" s="97">
        <v>289</v>
      </c>
      <c r="L63" s="41">
        <f t="shared" si="3"/>
        <v>1352.35</v>
      </c>
      <c r="M63" s="63">
        <f>K63*L63</f>
        <v>390829.14999999997</v>
      </c>
    </row>
    <row r="64" spans="1:13" ht="13.5">
      <c r="A64" s="78" t="s">
        <v>87</v>
      </c>
      <c r="B64" s="3">
        <v>104880</v>
      </c>
      <c r="C64" s="78">
        <v>46</v>
      </c>
      <c r="D64" s="90">
        <f t="shared" si="0"/>
        <v>2280</v>
      </c>
      <c r="E64" s="79">
        <f>((D64-D5)/D5*100)</f>
        <v>-37.45319740500464</v>
      </c>
      <c r="F64" s="3">
        <v>1510438</v>
      </c>
      <c r="G64" s="1"/>
      <c r="H64" s="1"/>
      <c r="I64" s="78">
        <v>46</v>
      </c>
      <c r="J64" s="78">
        <v>260</v>
      </c>
      <c r="K64" s="97">
        <v>289</v>
      </c>
      <c r="L64" s="41">
        <f t="shared" si="3"/>
        <v>1352.35</v>
      </c>
      <c r="M64" s="63">
        <f>K64*L64</f>
        <v>390829.14999999997</v>
      </c>
    </row>
    <row r="65" spans="1:13" ht="13.5">
      <c r="A65" s="78" t="s">
        <v>89</v>
      </c>
      <c r="B65" s="3">
        <v>103018</v>
      </c>
      <c r="C65" s="1">
        <v>41.9</v>
      </c>
      <c r="D65" s="69">
        <f t="shared" si="0"/>
        <v>2458.6634844868736</v>
      </c>
      <c r="E65" s="79">
        <f>((D65-D5)/D5*100)</f>
        <v>-32.5519563106474</v>
      </c>
      <c r="F65" s="3">
        <v>1537447</v>
      </c>
      <c r="G65" s="1"/>
      <c r="H65" s="1"/>
      <c r="I65" s="1">
        <v>41.9</v>
      </c>
      <c r="J65" s="78">
        <v>237</v>
      </c>
      <c r="K65" s="97">
        <v>289</v>
      </c>
      <c r="L65" s="41">
        <f t="shared" si="3"/>
        <v>1352.35</v>
      </c>
      <c r="M65" s="63">
        <f>K65*L65</f>
        <v>390829.14999999997</v>
      </c>
    </row>
    <row r="66" spans="1:13" ht="13.5">
      <c r="A66" s="78" t="s">
        <v>70</v>
      </c>
      <c r="B66" s="3">
        <v>109270</v>
      </c>
      <c r="C66" s="78">
        <v>39.4</v>
      </c>
      <c r="D66" s="90">
        <f t="shared" si="0"/>
        <v>2773.3502538071066</v>
      </c>
      <c r="E66" s="79">
        <f>((D66-D5)/D5*100)</f>
        <v>-23.919214538748516</v>
      </c>
      <c r="F66" s="3">
        <v>1632510</v>
      </c>
      <c r="G66" s="1"/>
      <c r="H66" s="1"/>
      <c r="I66" s="78">
        <v>39.4</v>
      </c>
      <c r="J66" s="78">
        <v>251</v>
      </c>
      <c r="K66" s="97">
        <v>289</v>
      </c>
      <c r="L66" s="41">
        <f t="shared" si="3"/>
        <v>1352.35</v>
      </c>
      <c r="M66" s="63">
        <f>K66*L66</f>
        <v>390829.14999999997</v>
      </c>
    </row>
    <row r="67" spans="1:13" ht="13.5">
      <c r="A67" s="98" t="s">
        <v>90</v>
      </c>
      <c r="B67" s="63">
        <v>85977</v>
      </c>
      <c r="C67" s="78">
        <v>45.3</v>
      </c>
      <c r="D67" s="90">
        <f t="shared" si="0"/>
        <v>1897.94701986755</v>
      </c>
      <c r="E67" s="79">
        <f>((D67-D5)/D5*100)</f>
        <v>-47.9339835142915</v>
      </c>
      <c r="F67" s="3">
        <v>1303501</v>
      </c>
      <c r="G67" s="1" t="s">
        <v>95</v>
      </c>
      <c r="H67" s="1"/>
      <c r="I67" s="78">
        <v>45.3</v>
      </c>
      <c r="J67" s="78">
        <v>198</v>
      </c>
      <c r="K67" s="97">
        <v>289</v>
      </c>
      <c r="L67" s="41">
        <f t="shared" si="3"/>
        <v>1352.35</v>
      </c>
      <c r="M67" s="63">
        <f aca="true" t="shared" si="5" ref="M67:M72">K67*L67</f>
        <v>390829.14999999997</v>
      </c>
    </row>
    <row r="68" spans="1:13" ht="13.5">
      <c r="A68" s="98" t="s">
        <v>94</v>
      </c>
      <c r="B68" s="63">
        <v>114853</v>
      </c>
      <c r="C68" s="78">
        <v>56.5</v>
      </c>
      <c r="D68" s="90">
        <f t="shared" si="0"/>
        <v>2032.796460176991</v>
      </c>
      <c r="E68" s="79">
        <f>((D68-D5)/D5*100)</f>
        <v>-44.23468468837912</v>
      </c>
      <c r="F68" s="3">
        <v>1578850</v>
      </c>
      <c r="G68" s="1" t="s">
        <v>96</v>
      </c>
      <c r="H68" s="1"/>
      <c r="I68" s="78">
        <v>56.5</v>
      </c>
      <c r="J68" s="78">
        <v>221</v>
      </c>
      <c r="K68" s="97">
        <v>289</v>
      </c>
      <c r="L68" s="41">
        <f t="shared" si="3"/>
        <v>1352.35</v>
      </c>
      <c r="M68" s="63">
        <f t="shared" si="5"/>
        <v>390829.14999999997</v>
      </c>
    </row>
    <row r="69" spans="1:13" ht="13.5">
      <c r="A69" s="85" t="s">
        <v>76</v>
      </c>
      <c r="B69" s="99">
        <v>110939</v>
      </c>
      <c r="C69" s="85">
        <v>56.6</v>
      </c>
      <c r="D69" s="87">
        <f t="shared" si="0"/>
        <v>1960.053003533569</v>
      </c>
      <c r="E69" s="79">
        <f>((D69-D5)/D5*100)</f>
        <v>-46.23024197906058</v>
      </c>
      <c r="F69" s="86">
        <v>1533681</v>
      </c>
      <c r="G69" t="s">
        <v>97</v>
      </c>
      <c r="I69" s="85">
        <v>56.6</v>
      </c>
      <c r="J69" s="85">
        <v>214</v>
      </c>
      <c r="K69" s="97">
        <v>289</v>
      </c>
      <c r="L69" s="41">
        <f t="shared" si="3"/>
        <v>1352.35</v>
      </c>
      <c r="M69" s="63">
        <f t="shared" si="5"/>
        <v>390829.14999999997</v>
      </c>
    </row>
    <row r="70" spans="1:13" ht="13.5">
      <c r="A70" s="100">
        <v>40544</v>
      </c>
      <c r="B70" s="86">
        <v>104222</v>
      </c>
      <c r="C70" s="85">
        <v>45.5</v>
      </c>
      <c r="D70" s="87">
        <f t="shared" si="0"/>
        <v>2290.5934065934066</v>
      </c>
      <c r="E70" s="79">
        <f>((D70-D5)/D5*100)</f>
        <v>-37.16259051421239</v>
      </c>
      <c r="F70" s="86">
        <v>1425232</v>
      </c>
      <c r="I70" s="85">
        <v>45.5</v>
      </c>
      <c r="J70" s="85">
        <v>249</v>
      </c>
      <c r="K70" s="97">
        <v>289</v>
      </c>
      <c r="L70" s="41">
        <f t="shared" si="3"/>
        <v>1352.35</v>
      </c>
      <c r="M70" s="63">
        <f t="shared" si="5"/>
        <v>390829.14999999997</v>
      </c>
    </row>
    <row r="71" spans="1:13" ht="13.5">
      <c r="A71" s="100" t="s">
        <v>49</v>
      </c>
      <c r="B71" s="86">
        <v>116392</v>
      </c>
      <c r="C71" s="85">
        <v>59.5</v>
      </c>
      <c r="D71" s="87">
        <f t="shared" si="0"/>
        <v>1956.1680672268908</v>
      </c>
      <c r="E71" s="79">
        <f>((D71-D5)/D5*100)</f>
        <v>-46.33681669145879</v>
      </c>
      <c r="F71" s="86">
        <v>1554940</v>
      </c>
      <c r="I71" s="85">
        <v>59.5</v>
      </c>
      <c r="J71" s="1">
        <v>222</v>
      </c>
      <c r="K71" s="97">
        <v>289</v>
      </c>
      <c r="L71" s="41">
        <f t="shared" si="3"/>
        <v>1352.35</v>
      </c>
      <c r="M71" s="63">
        <f t="shared" si="5"/>
        <v>390829.14999999997</v>
      </c>
    </row>
    <row r="72" spans="1:13" ht="13.5">
      <c r="A72" s="100" t="s">
        <v>102</v>
      </c>
      <c r="B72" s="86">
        <v>99407</v>
      </c>
      <c r="C72" s="85">
        <v>61.2</v>
      </c>
      <c r="D72" s="87">
        <f t="shared" si="0"/>
        <v>1624.297385620915</v>
      </c>
      <c r="E72" s="79">
        <f>((D72-D5)/D5*100)</f>
        <v>-55.440961432456824</v>
      </c>
      <c r="F72" s="86">
        <v>1352098</v>
      </c>
      <c r="I72">
        <f>C72</f>
        <v>61.2</v>
      </c>
      <c r="J72" s="85">
        <v>204</v>
      </c>
      <c r="K72" s="78">
        <v>260</v>
      </c>
      <c r="L72" s="41">
        <f t="shared" si="3"/>
        <v>1352.35</v>
      </c>
      <c r="M72" s="63">
        <f t="shared" si="5"/>
        <v>351611</v>
      </c>
    </row>
    <row r="73" spans="1:13" ht="13.5">
      <c r="A73" s="100" t="s">
        <v>104</v>
      </c>
      <c r="B73" s="86">
        <v>114091</v>
      </c>
      <c r="C73" s="85">
        <v>61.1</v>
      </c>
      <c r="D73" s="87">
        <f t="shared" si="0"/>
        <v>1867.2831423895254</v>
      </c>
      <c r="E73" s="79">
        <f>((D73-D5)/D5*100)</f>
        <v>-48.77517978245602</v>
      </c>
      <c r="F73" s="86">
        <v>1510886</v>
      </c>
      <c r="G73" t="s">
        <v>105</v>
      </c>
      <c r="I73">
        <v>64.7</v>
      </c>
      <c r="J73" s="85">
        <v>225</v>
      </c>
      <c r="K73" s="78">
        <v>260</v>
      </c>
      <c r="L73" s="41">
        <f t="shared" si="3"/>
        <v>1352.35</v>
      </c>
      <c r="M73" s="63">
        <f>K73*L73</f>
        <v>351611</v>
      </c>
    </row>
    <row r="74" spans="1:13" ht="13.5">
      <c r="A74" s="100" t="s">
        <v>107</v>
      </c>
      <c r="B74" s="86">
        <v>93398</v>
      </c>
      <c r="C74" s="85">
        <v>45.5</v>
      </c>
      <c r="D74" s="87">
        <f t="shared" si="0"/>
        <v>2052.703296703297</v>
      </c>
      <c r="E74" s="79">
        <f>((D74-D5)/D5*100)</f>
        <v>-43.68858426096609</v>
      </c>
      <c r="F74" s="86">
        <v>1308600</v>
      </c>
      <c r="I74" s="1">
        <v>45.5</v>
      </c>
      <c r="J74" s="1">
        <v>207</v>
      </c>
      <c r="K74" s="78">
        <v>260</v>
      </c>
      <c r="L74" s="41">
        <f t="shared" si="3"/>
        <v>1352.35</v>
      </c>
      <c r="M74" s="63">
        <f>K74*L74</f>
        <v>351611</v>
      </c>
    </row>
    <row r="75" spans="1:13" ht="13.5">
      <c r="A75" s="100" t="s">
        <v>85</v>
      </c>
      <c r="B75" s="86">
        <v>103287</v>
      </c>
      <c r="C75" s="85">
        <v>59.5</v>
      </c>
      <c r="D75" s="87">
        <f t="shared" si="0"/>
        <v>1735.9159663865546</v>
      </c>
      <c r="E75" s="79">
        <f>((D75-D5)/D5*100)</f>
        <v>-52.378950319701566</v>
      </c>
      <c r="F75" s="86">
        <v>1446202</v>
      </c>
      <c r="I75" s="105">
        <v>59.5</v>
      </c>
      <c r="J75" s="85">
        <v>203</v>
      </c>
      <c r="K75" s="71">
        <v>260</v>
      </c>
      <c r="L75" s="101">
        <f t="shared" si="3"/>
        <v>1352.35</v>
      </c>
      <c r="M75" s="102">
        <f aca="true" t="shared" si="6" ref="M75:M86">K75*L75</f>
        <v>351611</v>
      </c>
    </row>
    <row r="76" spans="1:13" ht="13.5">
      <c r="A76" s="100" t="s">
        <v>87</v>
      </c>
      <c r="B76" s="86">
        <v>113356</v>
      </c>
      <c r="C76" s="85">
        <v>55.6</v>
      </c>
      <c r="D76" s="87">
        <f t="shared" si="0"/>
        <v>2038.776978417266</v>
      </c>
      <c r="E76" s="79">
        <f>((D76-D5)/D5*100)</f>
        <v>-44.07062227882199</v>
      </c>
      <c r="F76" s="86">
        <v>1617567</v>
      </c>
      <c r="I76" s="105">
        <v>55.6</v>
      </c>
      <c r="J76" s="106">
        <v>242</v>
      </c>
      <c r="K76" s="71">
        <v>260</v>
      </c>
      <c r="L76" s="101">
        <f t="shared" si="3"/>
        <v>1352.35</v>
      </c>
      <c r="M76" s="102">
        <f t="shared" si="6"/>
        <v>351611</v>
      </c>
    </row>
    <row r="77" spans="1:13" ht="13.5">
      <c r="A77" s="100" t="s">
        <v>89</v>
      </c>
      <c r="B77" s="86">
        <v>102870</v>
      </c>
      <c r="K77" s="71">
        <v>251</v>
      </c>
      <c r="L77" s="101">
        <f t="shared" si="3"/>
        <v>1352.35</v>
      </c>
      <c r="M77" s="102">
        <f t="shared" si="6"/>
        <v>339439.85</v>
      </c>
    </row>
    <row r="78" spans="11:13" ht="13.5">
      <c r="K78" s="71">
        <v>249</v>
      </c>
      <c r="L78" s="101">
        <f t="shared" si="3"/>
        <v>1352.35</v>
      </c>
      <c r="M78" s="102">
        <f t="shared" si="6"/>
        <v>336735.14999999997</v>
      </c>
    </row>
    <row r="79" spans="10:13" ht="13.5">
      <c r="J79" s="104" t="s">
        <v>109</v>
      </c>
      <c r="K79" s="71">
        <v>249</v>
      </c>
      <c r="L79" s="101">
        <f t="shared" si="3"/>
        <v>1352.35</v>
      </c>
      <c r="M79" s="102">
        <f t="shared" si="6"/>
        <v>336735.14999999997</v>
      </c>
    </row>
    <row r="80" spans="10:13" ht="13.5">
      <c r="J80" t="s">
        <v>110</v>
      </c>
      <c r="K80" s="71">
        <v>249</v>
      </c>
      <c r="L80" s="101">
        <f t="shared" si="3"/>
        <v>1352.35</v>
      </c>
      <c r="M80" s="102">
        <f t="shared" si="6"/>
        <v>336735.14999999997</v>
      </c>
    </row>
    <row r="81" spans="10:13" ht="13.5">
      <c r="J81" t="s">
        <v>111</v>
      </c>
      <c r="K81" s="71">
        <v>249</v>
      </c>
      <c r="L81" s="101">
        <f t="shared" si="3"/>
        <v>1352.35</v>
      </c>
      <c r="M81" s="102">
        <f t="shared" si="6"/>
        <v>336735.14999999997</v>
      </c>
    </row>
    <row r="82" spans="10:13" ht="13.5">
      <c r="J82" t="s">
        <v>112</v>
      </c>
      <c r="K82" s="71">
        <v>249</v>
      </c>
      <c r="L82" s="101">
        <f t="shared" si="3"/>
        <v>1352.35</v>
      </c>
      <c r="M82" s="102">
        <f t="shared" si="6"/>
        <v>336735.14999999997</v>
      </c>
    </row>
    <row r="83" spans="10:13" ht="13.5">
      <c r="J83" t="s">
        <v>114</v>
      </c>
      <c r="K83" s="103">
        <v>242</v>
      </c>
      <c r="L83" s="101">
        <f t="shared" si="3"/>
        <v>1352.35</v>
      </c>
      <c r="M83" s="102">
        <f t="shared" si="6"/>
        <v>327268.69999999995</v>
      </c>
    </row>
    <row r="84" spans="10:13" ht="13.5">
      <c r="J84" t="s">
        <v>115</v>
      </c>
      <c r="K84" s="103">
        <v>242</v>
      </c>
      <c r="L84" s="101">
        <f t="shared" si="3"/>
        <v>1352.35</v>
      </c>
      <c r="M84" s="102">
        <f t="shared" si="6"/>
        <v>327268.69999999995</v>
      </c>
    </row>
    <row r="85" spans="11:13" ht="13.5">
      <c r="K85" s="103">
        <v>242</v>
      </c>
      <c r="L85" s="101">
        <f t="shared" si="3"/>
        <v>1352.35</v>
      </c>
      <c r="M85" s="102">
        <f t="shared" si="6"/>
        <v>327268.69999999995</v>
      </c>
    </row>
    <row r="86" spans="11:13" ht="13.5">
      <c r="K86" s="71">
        <v>242</v>
      </c>
      <c r="L86" s="101">
        <f t="shared" si="3"/>
        <v>1352.35</v>
      </c>
      <c r="M86" s="102">
        <f t="shared" si="6"/>
        <v>327268.69999999995</v>
      </c>
    </row>
    <row r="88" spans="9:10" ht="13.5">
      <c r="I88" s="1" t="s">
        <v>54</v>
      </c>
      <c r="J88" s="1"/>
    </row>
    <row r="89" spans="9:11" ht="13.5">
      <c r="I89" t="s">
        <v>55</v>
      </c>
      <c r="K89" t="s">
        <v>78</v>
      </c>
    </row>
    <row r="90" spans="9:11" ht="13.5">
      <c r="I90" t="s">
        <v>56</v>
      </c>
      <c r="K90" t="s">
        <v>80</v>
      </c>
    </row>
    <row r="91" spans="9:11" ht="13.5">
      <c r="I91" t="s">
        <v>57</v>
      </c>
      <c r="K91" t="s">
        <v>81</v>
      </c>
    </row>
    <row r="92" spans="10:11" ht="13.5">
      <c r="J92" t="s">
        <v>59</v>
      </c>
      <c r="K92" t="s">
        <v>83</v>
      </c>
    </row>
    <row r="93" spans="9:11" ht="13.5">
      <c r="I93" t="s">
        <v>61</v>
      </c>
      <c r="K93" t="s">
        <v>84</v>
      </c>
    </row>
    <row r="94" spans="9:11" ht="13.5">
      <c r="I94" t="s">
        <v>63</v>
      </c>
      <c r="K94" t="s">
        <v>86</v>
      </c>
    </row>
    <row r="95" spans="9:11" ht="13.5">
      <c r="I95" t="s">
        <v>65</v>
      </c>
      <c r="K95" t="s">
        <v>88</v>
      </c>
    </row>
    <row r="96" spans="9:11" ht="13.5">
      <c r="I96" t="s">
        <v>66</v>
      </c>
      <c r="K96" t="s">
        <v>91</v>
      </c>
    </row>
    <row r="97" spans="9:11" ht="13.5">
      <c r="I97" t="s">
        <v>69</v>
      </c>
      <c r="K97" t="s">
        <v>92</v>
      </c>
    </row>
    <row r="98" spans="9:11" ht="13.5">
      <c r="I98" t="s">
        <v>68</v>
      </c>
      <c r="K98" t="s">
        <v>93</v>
      </c>
    </row>
    <row r="99" spans="9:11" ht="13.5">
      <c r="I99" t="s">
        <v>72</v>
      </c>
      <c r="K99" t="s">
        <v>98</v>
      </c>
    </row>
    <row r="100" spans="9:11" ht="13.5">
      <c r="I100" t="s">
        <v>71</v>
      </c>
      <c r="K100" t="s">
        <v>99</v>
      </c>
    </row>
    <row r="101" spans="9:11" ht="13.5">
      <c r="I101" t="s">
        <v>74</v>
      </c>
      <c r="K101" t="s">
        <v>100</v>
      </c>
    </row>
    <row r="102" spans="9:11" ht="13.5">
      <c r="I102" t="s">
        <v>75</v>
      </c>
      <c r="K102" t="s">
        <v>101</v>
      </c>
    </row>
    <row r="103" spans="9:11" ht="13.5">
      <c r="I103" t="s">
        <v>77</v>
      </c>
      <c r="K103" t="s">
        <v>103</v>
      </c>
    </row>
    <row r="104" ht="13.5">
      <c r="K104" t="s">
        <v>106</v>
      </c>
    </row>
    <row r="105" ht="13.5">
      <c r="K105" t="s">
        <v>108</v>
      </c>
    </row>
    <row r="106" ht="13.5">
      <c r="K106" t="s">
        <v>113</v>
      </c>
    </row>
    <row r="107" ht="13.5">
      <c r="K107" t="s">
        <v>116</v>
      </c>
    </row>
    <row r="108" ht="13.5">
      <c r="K108" t="s">
        <v>117</v>
      </c>
    </row>
  </sheetData>
  <printOptions/>
  <pageMargins left="0.75" right="0.75" top="1" bottom="1" header="0.512" footer="0.512"/>
  <pageSetup horizontalDpi="400" verticalDpi="4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 Yamada</dc:creator>
  <cp:keywords/>
  <dc:description/>
  <cp:lastModifiedBy>user</cp:lastModifiedBy>
  <cp:lastPrinted>2011-08-24T07:34:45Z</cp:lastPrinted>
  <dcterms:created xsi:type="dcterms:W3CDTF">2005-11-29T01:33:11Z</dcterms:created>
  <dcterms:modified xsi:type="dcterms:W3CDTF">2011-08-24T07:36:29Z</dcterms:modified>
  <cp:category/>
  <cp:version/>
  <cp:contentType/>
  <cp:contentStatus/>
</cp:coreProperties>
</file>